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tsujii\Documents\03-所内資料\01-安全\00-雛形\"/>
    </mc:Choice>
  </mc:AlternateContent>
  <xr:revisionPtr revIDLastSave="0" documentId="8_{187B933D-7B54-4019-9A83-35E6AD8622AB}" xr6:coauthVersionLast="47" xr6:coauthVersionMax="47" xr10:uidLastSave="{00000000-0000-0000-0000-000000000000}"/>
  <bookViews>
    <workbookView xWindow="-108" yWindow="-108" windowWidth="23256" windowHeight="12576" tabRatio="925" activeTab="4" xr2:uid="{00000000-000D-0000-FFFF-FFFF00000000}"/>
  </bookViews>
  <sheets>
    <sheet name="初期入力" sheetId="21" r:id="rId1"/>
    <sheet name="工事の通知" sheetId="3" r:id="rId2"/>
    <sheet name="表紙" sheetId="2" r:id="rId3"/>
    <sheet name="誓約書" sheetId="4" r:id="rId4"/>
    <sheet name="墜落制止用器具" sheetId="29" r:id="rId5"/>
    <sheet name="元請施工体制台帳" sheetId="26" r:id="rId6"/>
    <sheet name="再下請負様式" sheetId="27" r:id="rId7"/>
    <sheet name="下請編成表" sheetId="7" r:id="rId8"/>
    <sheet name="作業員名簿" sheetId="8" r:id="rId9"/>
    <sheet name="持込機械クレン" sheetId="9" r:id="rId10"/>
    <sheet name="持込電動工具" sheetId="10" r:id="rId11"/>
    <sheet name="工事用車輌届" sheetId="11" r:id="rId12"/>
    <sheet name="危険・有害物持込" sheetId="12" r:id="rId13"/>
    <sheet name="火気使用申請" sheetId="13" r:id="rId14"/>
    <sheet name="参考・資格一覧" sheetId="28" r:id="rId15"/>
  </sheets>
  <definedNames>
    <definedName name="_xlnm.Print_Area" localSheetId="13">火気使用申請!$A$1:$AD$36</definedName>
    <definedName name="_xlnm.Print_Area" localSheetId="12">危険・有害物持込!$A$1:$AE$38</definedName>
    <definedName name="_xlnm.Print_Area" localSheetId="5">元請施工体制台帳!$A:$BF</definedName>
    <definedName name="_xlnm.Print_Area" localSheetId="1">工事の通知!$A$1:$AQ$36</definedName>
    <definedName name="_xlnm.Print_Area" localSheetId="6">再下請負様式!$A$1:$BF$126</definedName>
    <definedName name="_xlnm.Print_Area" localSheetId="8">作業員名簿!$A$1:$AL$254</definedName>
    <definedName name="_xlnm.Print_Area" localSheetId="14">参考・資格一覧!$A$1:$AK$95</definedName>
    <definedName name="_xlnm.Print_Area" localSheetId="9">持込機械クレン!$A$1:$BT$55</definedName>
    <definedName name="_xlnm.Print_Area" localSheetId="0">初期入力!$A$1:$F$81</definedName>
    <definedName name="_xlnm.Print_Area" localSheetId="3">誓約書!$A$1:$BB$46</definedName>
    <definedName name="_xlnm.Print_Area" localSheetId="2">表紙!$A$1:$AI$35</definedName>
  </definedNames>
  <calcPr calcId="191029"/>
</workbook>
</file>

<file path=xl/calcChain.xml><?xml version="1.0" encoding="utf-8"?>
<calcChain xmlns="http://schemas.openxmlformats.org/spreadsheetml/2006/main">
  <c r="AI11" i="26" l="1"/>
  <c r="E15" i="26"/>
  <c r="U8" i="3"/>
  <c r="U6" i="3"/>
  <c r="E7" i="13"/>
  <c r="E7" i="12"/>
  <c r="E5" i="13"/>
  <c r="E5" i="12"/>
  <c r="E7" i="11"/>
  <c r="E5" i="11"/>
  <c r="F8" i="10"/>
  <c r="F10" i="10"/>
  <c r="G9" i="9"/>
  <c r="G7" i="9"/>
  <c r="V24" i="27"/>
  <c r="V22" i="27"/>
  <c r="AZ10" i="26"/>
  <c r="R42" i="26"/>
  <c r="U42" i="26"/>
  <c r="D42" i="26"/>
  <c r="D40" i="26"/>
  <c r="D38" i="26"/>
  <c r="D35" i="26"/>
  <c r="M23" i="26"/>
  <c r="M25" i="26"/>
  <c r="H25" i="26"/>
  <c r="H23" i="26"/>
  <c r="R19" i="26"/>
  <c r="G20" i="26"/>
  <c r="G19" i="26"/>
  <c r="I18" i="26"/>
  <c r="F18" i="26"/>
  <c r="E17" i="26"/>
  <c r="E16" i="26"/>
  <c r="E7" i="26"/>
  <c r="G3" i="4"/>
  <c r="G4" i="4"/>
  <c r="AB1" i="4"/>
  <c r="G33" i="2"/>
  <c r="AZ17" i="26"/>
  <c r="AZ19" i="26"/>
  <c r="H40" i="27" l="1"/>
  <c r="AP17" i="3" l="1"/>
  <c r="AP18" i="3"/>
  <c r="AP19" i="3"/>
  <c r="AP20" i="3"/>
  <c r="AP21" i="3"/>
  <c r="AP22" i="3"/>
  <c r="AP23" i="3"/>
  <c r="AP24" i="3"/>
  <c r="AP25" i="3"/>
  <c r="AP26" i="3"/>
  <c r="AP27" i="3"/>
  <c r="AP28" i="3"/>
  <c r="AP29" i="3"/>
  <c r="AP30" i="3"/>
  <c r="AP31" i="3"/>
  <c r="AP32" i="3"/>
  <c r="AP14" i="3"/>
  <c r="AP15" i="3"/>
  <c r="AP16" i="3"/>
  <c r="AP13" i="3"/>
  <c r="E14" i="11"/>
  <c r="C11" i="8" l="1"/>
  <c r="U1" i="27" l="1"/>
  <c r="AP35" i="3"/>
  <c r="AP34" i="3"/>
  <c r="AP33" i="3"/>
  <c r="AP11" i="3"/>
  <c r="AM9" i="26" l="1"/>
  <c r="AJ9" i="26"/>
  <c r="G19" i="27"/>
  <c r="R10" i="7"/>
  <c r="R9" i="7"/>
  <c r="AK14" i="26"/>
  <c r="AK13" i="26"/>
  <c r="G18" i="27"/>
  <c r="T7" i="27"/>
  <c r="AC1" i="3" l="1"/>
  <c r="X3" i="13" l="1"/>
  <c r="X3" i="12"/>
  <c r="X3" i="11"/>
  <c r="AH1" i="10"/>
  <c r="AE1" i="9"/>
  <c r="AI207" i="8"/>
  <c r="AI156" i="8"/>
  <c r="AI105" i="8"/>
  <c r="AI54" i="8"/>
  <c r="AI3" i="8"/>
  <c r="AA1" i="7"/>
  <c r="U1" i="26"/>
  <c r="V11" i="12" l="1"/>
  <c r="Y8" i="4" l="1"/>
  <c r="Y7" i="4"/>
  <c r="Y6" i="4"/>
  <c r="Y5" i="4"/>
  <c r="Y4" i="4"/>
  <c r="Y3" i="4"/>
  <c r="E101" i="27" l="1"/>
  <c r="E97" i="27"/>
  <c r="AI92" i="27"/>
  <c r="AI29" i="27"/>
  <c r="I244" i="8"/>
  <c r="I242" i="8"/>
  <c r="I241" i="8"/>
  <c r="I239" i="8"/>
  <c r="I238" i="8"/>
  <c r="I236" i="8"/>
  <c r="I235" i="8"/>
  <c r="I233" i="8"/>
  <c r="I232" i="8"/>
  <c r="I230" i="8"/>
  <c r="I229" i="8"/>
  <c r="I227" i="8"/>
  <c r="I226" i="8"/>
  <c r="I224" i="8"/>
  <c r="I223" i="8"/>
  <c r="I221" i="8"/>
  <c r="I220" i="8"/>
  <c r="I218" i="8"/>
  <c r="I217" i="8"/>
  <c r="I215" i="8"/>
  <c r="I193" i="8"/>
  <c r="I191" i="8"/>
  <c r="I190" i="8"/>
  <c r="I188" i="8"/>
  <c r="I187" i="8"/>
  <c r="I185" i="8"/>
  <c r="I184" i="8"/>
  <c r="I182" i="8"/>
  <c r="I181" i="8"/>
  <c r="I179" i="8"/>
  <c r="I178" i="8"/>
  <c r="I176" i="8"/>
  <c r="I175" i="8"/>
  <c r="I173" i="8"/>
  <c r="I172" i="8"/>
  <c r="I170" i="8"/>
  <c r="I169" i="8"/>
  <c r="I167" i="8"/>
  <c r="I166" i="8"/>
  <c r="I164" i="8"/>
  <c r="I142" i="8"/>
  <c r="I140" i="8"/>
  <c r="I139" i="8"/>
  <c r="I137" i="8"/>
  <c r="I136" i="8"/>
  <c r="I134" i="8"/>
  <c r="I133" i="8"/>
  <c r="I131" i="8"/>
  <c r="I130" i="8"/>
  <c r="I128" i="8"/>
  <c r="I127" i="8"/>
  <c r="I125" i="8"/>
  <c r="I124" i="8"/>
  <c r="I122" i="8"/>
  <c r="I121" i="8"/>
  <c r="I119" i="8"/>
  <c r="I118" i="8"/>
  <c r="I116" i="8"/>
  <c r="I115" i="8"/>
  <c r="I113" i="8"/>
  <c r="I91" i="8"/>
  <c r="I89" i="8"/>
  <c r="I88" i="8"/>
  <c r="I86" i="8"/>
  <c r="I85" i="8"/>
  <c r="I83" i="8"/>
  <c r="I82" i="8"/>
  <c r="I80" i="8"/>
  <c r="I79" i="8"/>
  <c r="I77" i="8"/>
  <c r="I76" i="8"/>
  <c r="I74" i="8"/>
  <c r="I73" i="8"/>
  <c r="I71" i="8"/>
  <c r="I70" i="8"/>
  <c r="I68" i="8"/>
  <c r="I67" i="8"/>
  <c r="I65" i="8"/>
  <c r="I64" i="8"/>
  <c r="I62" i="8"/>
  <c r="I40" i="8"/>
  <c r="I38" i="8"/>
  <c r="I37" i="8"/>
  <c r="I35" i="8"/>
  <c r="I34" i="8"/>
  <c r="I32" i="8"/>
  <c r="I31" i="8"/>
  <c r="I29" i="8"/>
  <c r="I28" i="8"/>
  <c r="I26" i="8"/>
  <c r="I25" i="8"/>
  <c r="I23" i="8"/>
  <c r="I22" i="8"/>
  <c r="I20" i="8"/>
  <c r="I19" i="8"/>
  <c r="I17" i="8"/>
  <c r="I16" i="8"/>
  <c r="I14" i="8"/>
  <c r="I11" i="8"/>
  <c r="C12" i="8"/>
  <c r="D11" i="8"/>
  <c r="F11" i="8"/>
  <c r="F13" i="8"/>
  <c r="G11" i="8"/>
  <c r="G13" i="8"/>
  <c r="AV16" i="8"/>
  <c r="AV17" i="8"/>
  <c r="AV18" i="8"/>
  <c r="AV19" i="8"/>
  <c r="AV20" i="8"/>
  <c r="AV21" i="8"/>
  <c r="AV22" i="8"/>
  <c r="AV23" i="8"/>
  <c r="AV24" i="8"/>
  <c r="AV25" i="8"/>
  <c r="AV26" i="8"/>
  <c r="AV27" i="8"/>
  <c r="AV28" i="8"/>
  <c r="AV29" i="8"/>
  <c r="AV30" i="8"/>
  <c r="AV31" i="8"/>
  <c r="AV32" i="8"/>
  <c r="AV33" i="8"/>
  <c r="AV34" i="8"/>
  <c r="AV35" i="8"/>
  <c r="AV36" i="8"/>
  <c r="AV37" i="8"/>
  <c r="AV38" i="8"/>
  <c r="AV39" i="8"/>
  <c r="AV40" i="8"/>
  <c r="AV41" i="8"/>
  <c r="AV42" i="8"/>
  <c r="AV43" i="8"/>
  <c r="AV44" i="8"/>
  <c r="AV45" i="8"/>
  <c r="AV46" i="8"/>
  <c r="AV47" i="8"/>
  <c r="AV48" i="8"/>
  <c r="AV49" i="8"/>
  <c r="AV50" i="8"/>
  <c r="AV51" i="8"/>
  <c r="AV52" i="8"/>
  <c r="AV53" i="8"/>
  <c r="AV54" i="8"/>
  <c r="AV55" i="8"/>
  <c r="AV56" i="8"/>
  <c r="AV57" i="8"/>
  <c r="AV58" i="8"/>
  <c r="AV59" i="8"/>
  <c r="AV60" i="8"/>
  <c r="AV61" i="8"/>
  <c r="AV62" i="8"/>
  <c r="AV70" i="8"/>
  <c r="AY70" i="8" s="1"/>
  <c r="AT7" i="8"/>
  <c r="BI4" i="27"/>
  <c r="BI3" i="26"/>
  <c r="AT6" i="8"/>
  <c r="AV72" i="8"/>
  <c r="AY72" i="8" s="1"/>
  <c r="AV71" i="8"/>
  <c r="AY71" i="8" s="1"/>
  <c r="AQ67" i="8"/>
  <c r="H30" i="27"/>
  <c r="AL25" i="26"/>
  <c r="AD244" i="8"/>
  <c r="AC244" i="8"/>
  <c r="AB244" i="8"/>
  <c r="AA244" i="8"/>
  <c r="Z244" i="8"/>
  <c r="Y244" i="8"/>
  <c r="X244" i="8"/>
  <c r="W244" i="8"/>
  <c r="V244" i="8"/>
  <c r="U244" i="8"/>
  <c r="T244" i="8"/>
  <c r="S244" i="8"/>
  <c r="R244" i="8"/>
  <c r="Q244" i="8"/>
  <c r="P244" i="8"/>
  <c r="O244" i="8"/>
  <c r="N244" i="8"/>
  <c r="M244" i="8"/>
  <c r="L244" i="8"/>
  <c r="K244" i="8"/>
  <c r="H244" i="8"/>
  <c r="D244" i="8"/>
  <c r="N243" i="8"/>
  <c r="C243" i="8"/>
  <c r="AD242" i="8"/>
  <c r="AC242" i="8"/>
  <c r="AB242" i="8"/>
  <c r="AA242" i="8"/>
  <c r="Z242" i="8"/>
  <c r="Y242" i="8"/>
  <c r="X242" i="8"/>
  <c r="W242" i="8"/>
  <c r="V242" i="8"/>
  <c r="U242" i="8"/>
  <c r="T242" i="8"/>
  <c r="S242" i="8"/>
  <c r="R242" i="8"/>
  <c r="Q242" i="8"/>
  <c r="P242" i="8"/>
  <c r="O242" i="8"/>
  <c r="N242" i="8"/>
  <c r="M242" i="8"/>
  <c r="L242" i="8"/>
  <c r="K242" i="8"/>
  <c r="H242" i="8"/>
  <c r="G242" i="8"/>
  <c r="F242" i="8"/>
  <c r="D242" i="8"/>
  <c r="C242" i="8"/>
  <c r="AD241" i="8"/>
  <c r="AC241" i="8"/>
  <c r="AB241" i="8"/>
  <c r="AA241" i="8"/>
  <c r="Z241" i="8"/>
  <c r="Y241" i="8"/>
  <c r="X241" i="8"/>
  <c r="W241" i="8"/>
  <c r="V241" i="8"/>
  <c r="U241" i="8"/>
  <c r="T241" i="8"/>
  <c r="S241" i="8"/>
  <c r="R241" i="8"/>
  <c r="Q241" i="8"/>
  <c r="P241" i="8"/>
  <c r="O241" i="8"/>
  <c r="N241" i="8"/>
  <c r="M241" i="8"/>
  <c r="L241" i="8"/>
  <c r="K241" i="8"/>
  <c r="H241" i="8"/>
  <c r="D241" i="8"/>
  <c r="N240" i="8"/>
  <c r="C240" i="8"/>
  <c r="AD239" i="8"/>
  <c r="AC239" i="8"/>
  <c r="AB239" i="8"/>
  <c r="AA239" i="8"/>
  <c r="Z239" i="8"/>
  <c r="Y239" i="8"/>
  <c r="X239" i="8"/>
  <c r="W239" i="8"/>
  <c r="V239" i="8"/>
  <c r="U239" i="8"/>
  <c r="T239" i="8"/>
  <c r="S239" i="8"/>
  <c r="R239" i="8"/>
  <c r="Q239" i="8"/>
  <c r="P239" i="8"/>
  <c r="O239" i="8"/>
  <c r="N239" i="8"/>
  <c r="M239" i="8"/>
  <c r="L239" i="8"/>
  <c r="K239" i="8"/>
  <c r="H239" i="8"/>
  <c r="G239" i="8"/>
  <c r="F239" i="8"/>
  <c r="D239" i="8"/>
  <c r="C239" i="8"/>
  <c r="AD238" i="8"/>
  <c r="AC238" i="8"/>
  <c r="AB238" i="8"/>
  <c r="AA238" i="8"/>
  <c r="Z238" i="8"/>
  <c r="Y238" i="8"/>
  <c r="X238" i="8"/>
  <c r="W238" i="8"/>
  <c r="V238" i="8"/>
  <c r="U238" i="8"/>
  <c r="T238" i="8"/>
  <c r="S238" i="8"/>
  <c r="R238" i="8"/>
  <c r="Q238" i="8"/>
  <c r="P238" i="8"/>
  <c r="O238" i="8"/>
  <c r="N238" i="8"/>
  <c r="M238" i="8"/>
  <c r="L238" i="8"/>
  <c r="K238" i="8"/>
  <c r="H238" i="8"/>
  <c r="D238" i="8"/>
  <c r="N237" i="8"/>
  <c r="C237" i="8"/>
  <c r="AD236" i="8"/>
  <c r="AC236" i="8"/>
  <c r="AB236" i="8"/>
  <c r="AA236" i="8"/>
  <c r="Z236" i="8"/>
  <c r="Y236" i="8"/>
  <c r="X236" i="8"/>
  <c r="W236" i="8"/>
  <c r="V236" i="8"/>
  <c r="U236" i="8"/>
  <c r="T236" i="8"/>
  <c r="S236" i="8"/>
  <c r="R236" i="8"/>
  <c r="Q236" i="8"/>
  <c r="P236" i="8"/>
  <c r="O236" i="8"/>
  <c r="N236" i="8"/>
  <c r="M236" i="8"/>
  <c r="L236" i="8"/>
  <c r="K236" i="8"/>
  <c r="H236" i="8"/>
  <c r="G236" i="8"/>
  <c r="F236" i="8"/>
  <c r="D236" i="8"/>
  <c r="C236" i="8"/>
  <c r="AD235" i="8"/>
  <c r="AC235" i="8"/>
  <c r="AB235" i="8"/>
  <c r="AA235" i="8"/>
  <c r="Z235" i="8"/>
  <c r="Y235" i="8"/>
  <c r="X235" i="8"/>
  <c r="W235" i="8"/>
  <c r="V235" i="8"/>
  <c r="U235" i="8"/>
  <c r="T235" i="8"/>
  <c r="S235" i="8"/>
  <c r="R235" i="8"/>
  <c r="Q235" i="8"/>
  <c r="P235" i="8"/>
  <c r="O235" i="8"/>
  <c r="N235" i="8"/>
  <c r="M235" i="8"/>
  <c r="L235" i="8"/>
  <c r="K235" i="8"/>
  <c r="H235" i="8"/>
  <c r="D235" i="8"/>
  <c r="N234" i="8"/>
  <c r="C234" i="8"/>
  <c r="AD233" i="8"/>
  <c r="AC233" i="8"/>
  <c r="AB233" i="8"/>
  <c r="AA233" i="8"/>
  <c r="Z233" i="8"/>
  <c r="Y233" i="8"/>
  <c r="X233" i="8"/>
  <c r="W233" i="8"/>
  <c r="V233" i="8"/>
  <c r="U233" i="8"/>
  <c r="T233" i="8"/>
  <c r="S233" i="8"/>
  <c r="R233" i="8"/>
  <c r="Q233" i="8"/>
  <c r="P233" i="8"/>
  <c r="O233" i="8"/>
  <c r="N233" i="8"/>
  <c r="M233" i="8"/>
  <c r="L233" i="8"/>
  <c r="K233" i="8"/>
  <c r="H233" i="8"/>
  <c r="G233" i="8"/>
  <c r="F233" i="8"/>
  <c r="D233" i="8"/>
  <c r="C233" i="8"/>
  <c r="AD232" i="8"/>
  <c r="AC232" i="8"/>
  <c r="AB232" i="8"/>
  <c r="AA232" i="8"/>
  <c r="Z232" i="8"/>
  <c r="Y232" i="8"/>
  <c r="X232" i="8"/>
  <c r="W232" i="8"/>
  <c r="V232" i="8"/>
  <c r="U232" i="8"/>
  <c r="T232" i="8"/>
  <c r="S232" i="8"/>
  <c r="R232" i="8"/>
  <c r="Q232" i="8"/>
  <c r="P232" i="8"/>
  <c r="O232" i="8"/>
  <c r="N232" i="8"/>
  <c r="M232" i="8"/>
  <c r="L232" i="8"/>
  <c r="K232" i="8"/>
  <c r="H232" i="8"/>
  <c r="D232" i="8"/>
  <c r="N231" i="8"/>
  <c r="C231" i="8"/>
  <c r="AD230" i="8"/>
  <c r="AC230" i="8"/>
  <c r="AB230" i="8"/>
  <c r="AA230" i="8"/>
  <c r="Z230" i="8"/>
  <c r="Y230" i="8"/>
  <c r="X230" i="8"/>
  <c r="W230" i="8"/>
  <c r="V230" i="8"/>
  <c r="U230" i="8"/>
  <c r="T230" i="8"/>
  <c r="S230" i="8"/>
  <c r="R230" i="8"/>
  <c r="Q230" i="8"/>
  <c r="P230" i="8"/>
  <c r="O230" i="8"/>
  <c r="N230" i="8"/>
  <c r="M230" i="8"/>
  <c r="L230" i="8"/>
  <c r="K230" i="8"/>
  <c r="H230" i="8"/>
  <c r="G230" i="8"/>
  <c r="F230" i="8"/>
  <c r="D230" i="8"/>
  <c r="C230" i="8"/>
  <c r="AD229" i="8"/>
  <c r="AC229" i="8"/>
  <c r="AB229" i="8"/>
  <c r="AA229" i="8"/>
  <c r="Z229" i="8"/>
  <c r="Y229" i="8"/>
  <c r="X229" i="8"/>
  <c r="W229" i="8"/>
  <c r="V229" i="8"/>
  <c r="U229" i="8"/>
  <c r="T229" i="8"/>
  <c r="S229" i="8"/>
  <c r="R229" i="8"/>
  <c r="Q229" i="8"/>
  <c r="P229" i="8"/>
  <c r="O229" i="8"/>
  <c r="N229" i="8"/>
  <c r="M229" i="8"/>
  <c r="L229" i="8"/>
  <c r="K229" i="8"/>
  <c r="H229" i="8"/>
  <c r="D229" i="8"/>
  <c r="N228" i="8"/>
  <c r="C228" i="8"/>
  <c r="AD227" i="8"/>
  <c r="AC227" i="8"/>
  <c r="AB227" i="8"/>
  <c r="AA227" i="8"/>
  <c r="Z227" i="8"/>
  <c r="Y227" i="8"/>
  <c r="X227" i="8"/>
  <c r="W227" i="8"/>
  <c r="V227" i="8"/>
  <c r="U227" i="8"/>
  <c r="T227" i="8"/>
  <c r="S227" i="8"/>
  <c r="R227" i="8"/>
  <c r="Q227" i="8"/>
  <c r="P227" i="8"/>
  <c r="O227" i="8"/>
  <c r="N227" i="8"/>
  <c r="M227" i="8"/>
  <c r="L227" i="8"/>
  <c r="K227" i="8"/>
  <c r="H227" i="8"/>
  <c r="G227" i="8"/>
  <c r="F227" i="8"/>
  <c r="D227" i="8"/>
  <c r="C227" i="8"/>
  <c r="AD226" i="8"/>
  <c r="AC226" i="8"/>
  <c r="AB226" i="8"/>
  <c r="AA226" i="8"/>
  <c r="Z226" i="8"/>
  <c r="Y226" i="8"/>
  <c r="X226" i="8"/>
  <c r="W226" i="8"/>
  <c r="V226" i="8"/>
  <c r="U226" i="8"/>
  <c r="T226" i="8"/>
  <c r="S226" i="8"/>
  <c r="R226" i="8"/>
  <c r="Q226" i="8"/>
  <c r="P226" i="8"/>
  <c r="O226" i="8"/>
  <c r="N226" i="8"/>
  <c r="M226" i="8"/>
  <c r="L226" i="8"/>
  <c r="K226" i="8"/>
  <c r="H226" i="8"/>
  <c r="D226" i="8"/>
  <c r="N225" i="8"/>
  <c r="C225" i="8"/>
  <c r="AD224" i="8"/>
  <c r="AC224" i="8"/>
  <c r="AB224" i="8"/>
  <c r="AA224" i="8"/>
  <c r="Z224" i="8"/>
  <c r="Y224" i="8"/>
  <c r="X224" i="8"/>
  <c r="W224" i="8"/>
  <c r="V224" i="8"/>
  <c r="U224" i="8"/>
  <c r="T224" i="8"/>
  <c r="S224" i="8"/>
  <c r="R224" i="8"/>
  <c r="Q224" i="8"/>
  <c r="P224" i="8"/>
  <c r="O224" i="8"/>
  <c r="N224" i="8"/>
  <c r="M224" i="8"/>
  <c r="L224" i="8"/>
  <c r="K224" i="8"/>
  <c r="H224" i="8"/>
  <c r="G224" i="8"/>
  <c r="F224" i="8"/>
  <c r="D224" i="8"/>
  <c r="C224" i="8"/>
  <c r="AD223" i="8"/>
  <c r="AC223" i="8"/>
  <c r="AB223" i="8"/>
  <c r="AA223" i="8"/>
  <c r="Z223" i="8"/>
  <c r="Y223" i="8"/>
  <c r="X223" i="8"/>
  <c r="W223" i="8"/>
  <c r="V223" i="8"/>
  <c r="U223" i="8"/>
  <c r="T223" i="8"/>
  <c r="S223" i="8"/>
  <c r="R223" i="8"/>
  <c r="Q223" i="8"/>
  <c r="P223" i="8"/>
  <c r="O223" i="8"/>
  <c r="N223" i="8"/>
  <c r="M223" i="8"/>
  <c r="L223" i="8"/>
  <c r="K223" i="8"/>
  <c r="H223" i="8"/>
  <c r="D223" i="8"/>
  <c r="N222" i="8"/>
  <c r="C222" i="8"/>
  <c r="AD221" i="8"/>
  <c r="AC221" i="8"/>
  <c r="AB221" i="8"/>
  <c r="AA221" i="8"/>
  <c r="Z221" i="8"/>
  <c r="Y221" i="8"/>
  <c r="X221" i="8"/>
  <c r="W221" i="8"/>
  <c r="V221" i="8"/>
  <c r="U221" i="8"/>
  <c r="T221" i="8"/>
  <c r="S221" i="8"/>
  <c r="R221" i="8"/>
  <c r="Q221" i="8"/>
  <c r="P221" i="8"/>
  <c r="O221" i="8"/>
  <c r="N221" i="8"/>
  <c r="M221" i="8"/>
  <c r="L221" i="8"/>
  <c r="K221" i="8"/>
  <c r="H221" i="8"/>
  <c r="G221" i="8"/>
  <c r="F221" i="8"/>
  <c r="D221" i="8"/>
  <c r="C221" i="8"/>
  <c r="AD220" i="8"/>
  <c r="AC220" i="8"/>
  <c r="AB220" i="8"/>
  <c r="AA220" i="8"/>
  <c r="Z220" i="8"/>
  <c r="Y220" i="8"/>
  <c r="X220" i="8"/>
  <c r="W220" i="8"/>
  <c r="V220" i="8"/>
  <c r="U220" i="8"/>
  <c r="T220" i="8"/>
  <c r="S220" i="8"/>
  <c r="R220" i="8"/>
  <c r="Q220" i="8"/>
  <c r="P220" i="8"/>
  <c r="O220" i="8"/>
  <c r="N220" i="8"/>
  <c r="M220" i="8"/>
  <c r="L220" i="8"/>
  <c r="K220" i="8"/>
  <c r="H220" i="8"/>
  <c r="D220" i="8"/>
  <c r="N219" i="8"/>
  <c r="C219" i="8"/>
  <c r="AD218" i="8"/>
  <c r="AC218" i="8"/>
  <c r="AB218" i="8"/>
  <c r="AA218" i="8"/>
  <c r="Z218" i="8"/>
  <c r="Y218" i="8"/>
  <c r="X218" i="8"/>
  <c r="W218" i="8"/>
  <c r="V218" i="8"/>
  <c r="U218" i="8"/>
  <c r="T218" i="8"/>
  <c r="S218" i="8"/>
  <c r="R218" i="8"/>
  <c r="Q218" i="8"/>
  <c r="P218" i="8"/>
  <c r="O218" i="8"/>
  <c r="N218" i="8"/>
  <c r="M218" i="8"/>
  <c r="L218" i="8"/>
  <c r="K218" i="8"/>
  <c r="H218" i="8"/>
  <c r="G218" i="8"/>
  <c r="F218" i="8"/>
  <c r="D218" i="8"/>
  <c r="C218" i="8"/>
  <c r="AD217" i="8"/>
  <c r="AC217" i="8"/>
  <c r="AB217" i="8"/>
  <c r="AA217" i="8"/>
  <c r="Z217" i="8"/>
  <c r="Y217" i="8"/>
  <c r="X217" i="8"/>
  <c r="W217" i="8"/>
  <c r="V217" i="8"/>
  <c r="U217" i="8"/>
  <c r="T217" i="8"/>
  <c r="S217" i="8"/>
  <c r="R217" i="8"/>
  <c r="Q217" i="8"/>
  <c r="P217" i="8"/>
  <c r="O217" i="8"/>
  <c r="N217" i="8"/>
  <c r="M217" i="8"/>
  <c r="L217" i="8"/>
  <c r="K217" i="8"/>
  <c r="H217" i="8"/>
  <c r="D217" i="8"/>
  <c r="N216" i="8"/>
  <c r="C216" i="8"/>
  <c r="AD215" i="8"/>
  <c r="AC215" i="8"/>
  <c r="AB215" i="8"/>
  <c r="AA215" i="8"/>
  <c r="Z215" i="8"/>
  <c r="Y215" i="8"/>
  <c r="X215" i="8"/>
  <c r="W215" i="8"/>
  <c r="V215" i="8"/>
  <c r="U215" i="8"/>
  <c r="T215" i="8"/>
  <c r="S215" i="8"/>
  <c r="R215" i="8"/>
  <c r="Q215" i="8"/>
  <c r="P215" i="8"/>
  <c r="O215" i="8"/>
  <c r="N215" i="8"/>
  <c r="M215" i="8"/>
  <c r="L215" i="8"/>
  <c r="K215" i="8"/>
  <c r="H215" i="8"/>
  <c r="G215" i="8"/>
  <c r="F215" i="8"/>
  <c r="D215" i="8"/>
  <c r="C215" i="8"/>
  <c r="AD193" i="8"/>
  <c r="AC193" i="8"/>
  <c r="AB193" i="8"/>
  <c r="AA193" i="8"/>
  <c r="Z193" i="8"/>
  <c r="Y193" i="8"/>
  <c r="X193" i="8"/>
  <c r="W193" i="8"/>
  <c r="V193" i="8"/>
  <c r="U193" i="8"/>
  <c r="T193" i="8"/>
  <c r="S193" i="8"/>
  <c r="R193" i="8"/>
  <c r="Q193" i="8"/>
  <c r="P193" i="8"/>
  <c r="O193" i="8"/>
  <c r="N193" i="8"/>
  <c r="M193" i="8"/>
  <c r="L193" i="8"/>
  <c r="K193" i="8"/>
  <c r="H193" i="8"/>
  <c r="D193" i="8"/>
  <c r="N192" i="8"/>
  <c r="C192" i="8"/>
  <c r="AD191" i="8"/>
  <c r="AC191" i="8"/>
  <c r="AB191" i="8"/>
  <c r="AA191" i="8"/>
  <c r="Z191" i="8"/>
  <c r="Y191" i="8"/>
  <c r="X191" i="8"/>
  <c r="W191" i="8"/>
  <c r="V191" i="8"/>
  <c r="U191" i="8"/>
  <c r="T191" i="8"/>
  <c r="S191" i="8"/>
  <c r="R191" i="8"/>
  <c r="Q191" i="8"/>
  <c r="P191" i="8"/>
  <c r="O191" i="8"/>
  <c r="N191" i="8"/>
  <c r="M191" i="8"/>
  <c r="L191" i="8"/>
  <c r="K191" i="8"/>
  <c r="H191" i="8"/>
  <c r="G191" i="8"/>
  <c r="F191" i="8"/>
  <c r="D191" i="8"/>
  <c r="C191" i="8"/>
  <c r="AD190" i="8"/>
  <c r="AC190" i="8"/>
  <c r="AB190" i="8"/>
  <c r="AA190" i="8"/>
  <c r="Z190" i="8"/>
  <c r="Y190" i="8"/>
  <c r="X190" i="8"/>
  <c r="W190" i="8"/>
  <c r="V190" i="8"/>
  <c r="U190" i="8"/>
  <c r="T190" i="8"/>
  <c r="S190" i="8"/>
  <c r="R190" i="8"/>
  <c r="Q190" i="8"/>
  <c r="P190" i="8"/>
  <c r="O190" i="8"/>
  <c r="N190" i="8"/>
  <c r="M190" i="8"/>
  <c r="L190" i="8"/>
  <c r="K190" i="8"/>
  <c r="H190" i="8"/>
  <c r="D190" i="8"/>
  <c r="N189" i="8"/>
  <c r="C189" i="8"/>
  <c r="AD188" i="8"/>
  <c r="AC188" i="8"/>
  <c r="AB188" i="8"/>
  <c r="AA188" i="8"/>
  <c r="Z188" i="8"/>
  <c r="Y188" i="8"/>
  <c r="X188" i="8"/>
  <c r="W188" i="8"/>
  <c r="V188" i="8"/>
  <c r="U188" i="8"/>
  <c r="T188" i="8"/>
  <c r="S188" i="8"/>
  <c r="R188" i="8"/>
  <c r="Q188" i="8"/>
  <c r="P188" i="8"/>
  <c r="O188" i="8"/>
  <c r="N188" i="8"/>
  <c r="M188" i="8"/>
  <c r="L188" i="8"/>
  <c r="K188" i="8"/>
  <c r="H188" i="8"/>
  <c r="G188" i="8"/>
  <c r="F188" i="8"/>
  <c r="D188" i="8"/>
  <c r="C188" i="8"/>
  <c r="AD187" i="8"/>
  <c r="AC187" i="8"/>
  <c r="AB187" i="8"/>
  <c r="AA187" i="8"/>
  <c r="Z187" i="8"/>
  <c r="Y187" i="8"/>
  <c r="X187" i="8"/>
  <c r="W187" i="8"/>
  <c r="V187" i="8"/>
  <c r="U187" i="8"/>
  <c r="T187" i="8"/>
  <c r="S187" i="8"/>
  <c r="R187" i="8"/>
  <c r="Q187" i="8"/>
  <c r="P187" i="8"/>
  <c r="O187" i="8"/>
  <c r="N187" i="8"/>
  <c r="M187" i="8"/>
  <c r="L187" i="8"/>
  <c r="K187" i="8"/>
  <c r="H187" i="8"/>
  <c r="D187" i="8"/>
  <c r="N186" i="8"/>
  <c r="C186" i="8"/>
  <c r="AD185" i="8"/>
  <c r="AC185" i="8"/>
  <c r="AB185" i="8"/>
  <c r="AA185" i="8"/>
  <c r="Z185" i="8"/>
  <c r="Y185" i="8"/>
  <c r="X185" i="8"/>
  <c r="W185" i="8"/>
  <c r="V185" i="8"/>
  <c r="U185" i="8"/>
  <c r="T185" i="8"/>
  <c r="S185" i="8"/>
  <c r="R185" i="8"/>
  <c r="Q185" i="8"/>
  <c r="P185" i="8"/>
  <c r="O185" i="8"/>
  <c r="N185" i="8"/>
  <c r="M185" i="8"/>
  <c r="L185" i="8"/>
  <c r="K185" i="8"/>
  <c r="H185" i="8"/>
  <c r="G185" i="8"/>
  <c r="F185" i="8"/>
  <c r="D185" i="8"/>
  <c r="C185" i="8"/>
  <c r="AD184" i="8"/>
  <c r="AC184" i="8"/>
  <c r="AB184" i="8"/>
  <c r="AA184" i="8"/>
  <c r="Z184" i="8"/>
  <c r="Y184" i="8"/>
  <c r="X184" i="8"/>
  <c r="W184" i="8"/>
  <c r="V184" i="8"/>
  <c r="U184" i="8"/>
  <c r="T184" i="8"/>
  <c r="S184" i="8"/>
  <c r="R184" i="8"/>
  <c r="Q184" i="8"/>
  <c r="P184" i="8"/>
  <c r="O184" i="8"/>
  <c r="N184" i="8"/>
  <c r="M184" i="8"/>
  <c r="L184" i="8"/>
  <c r="K184" i="8"/>
  <c r="H184" i="8"/>
  <c r="D184" i="8"/>
  <c r="N183" i="8"/>
  <c r="C183" i="8"/>
  <c r="AD182" i="8"/>
  <c r="AC182" i="8"/>
  <c r="AB182" i="8"/>
  <c r="AA182" i="8"/>
  <c r="Z182" i="8"/>
  <c r="Y182" i="8"/>
  <c r="X182" i="8"/>
  <c r="W182" i="8"/>
  <c r="V182" i="8"/>
  <c r="U182" i="8"/>
  <c r="T182" i="8"/>
  <c r="S182" i="8"/>
  <c r="R182" i="8"/>
  <c r="Q182" i="8"/>
  <c r="P182" i="8"/>
  <c r="O182" i="8"/>
  <c r="N182" i="8"/>
  <c r="M182" i="8"/>
  <c r="L182" i="8"/>
  <c r="K182" i="8"/>
  <c r="H182" i="8"/>
  <c r="G182" i="8"/>
  <c r="F182" i="8"/>
  <c r="D182" i="8"/>
  <c r="C182" i="8"/>
  <c r="AD181" i="8"/>
  <c r="AC181" i="8"/>
  <c r="AB181" i="8"/>
  <c r="AA181" i="8"/>
  <c r="Z181" i="8"/>
  <c r="Y181" i="8"/>
  <c r="X181" i="8"/>
  <c r="W181" i="8"/>
  <c r="V181" i="8"/>
  <c r="U181" i="8"/>
  <c r="T181" i="8"/>
  <c r="S181" i="8"/>
  <c r="R181" i="8"/>
  <c r="Q181" i="8"/>
  <c r="P181" i="8"/>
  <c r="O181" i="8"/>
  <c r="N181" i="8"/>
  <c r="M181" i="8"/>
  <c r="L181" i="8"/>
  <c r="K181" i="8"/>
  <c r="H181" i="8"/>
  <c r="D181" i="8"/>
  <c r="N180" i="8"/>
  <c r="C180" i="8"/>
  <c r="AD179" i="8"/>
  <c r="AC179" i="8"/>
  <c r="AB179" i="8"/>
  <c r="AA179" i="8"/>
  <c r="Z179" i="8"/>
  <c r="Y179" i="8"/>
  <c r="X179" i="8"/>
  <c r="W179" i="8"/>
  <c r="V179" i="8"/>
  <c r="U179" i="8"/>
  <c r="T179" i="8"/>
  <c r="S179" i="8"/>
  <c r="R179" i="8"/>
  <c r="Q179" i="8"/>
  <c r="P179" i="8"/>
  <c r="O179" i="8"/>
  <c r="N179" i="8"/>
  <c r="M179" i="8"/>
  <c r="L179" i="8"/>
  <c r="K179" i="8"/>
  <c r="H179" i="8"/>
  <c r="G179" i="8"/>
  <c r="F179" i="8"/>
  <c r="D179" i="8"/>
  <c r="C179" i="8"/>
  <c r="AD178" i="8"/>
  <c r="AC178" i="8"/>
  <c r="AB178" i="8"/>
  <c r="AA178" i="8"/>
  <c r="Z178" i="8"/>
  <c r="Y178" i="8"/>
  <c r="X178" i="8"/>
  <c r="W178" i="8"/>
  <c r="V178" i="8"/>
  <c r="U178" i="8"/>
  <c r="T178" i="8"/>
  <c r="S178" i="8"/>
  <c r="R178" i="8"/>
  <c r="Q178" i="8"/>
  <c r="P178" i="8"/>
  <c r="O178" i="8"/>
  <c r="N178" i="8"/>
  <c r="M178" i="8"/>
  <c r="L178" i="8"/>
  <c r="K178" i="8"/>
  <c r="H178" i="8"/>
  <c r="D178" i="8"/>
  <c r="N177" i="8"/>
  <c r="C177" i="8"/>
  <c r="AD176" i="8"/>
  <c r="AC176" i="8"/>
  <c r="AB176" i="8"/>
  <c r="AA176" i="8"/>
  <c r="Z176" i="8"/>
  <c r="Y176" i="8"/>
  <c r="X176" i="8"/>
  <c r="W176" i="8"/>
  <c r="V176" i="8"/>
  <c r="U176" i="8"/>
  <c r="T176" i="8"/>
  <c r="S176" i="8"/>
  <c r="R176" i="8"/>
  <c r="Q176" i="8"/>
  <c r="P176" i="8"/>
  <c r="O176" i="8"/>
  <c r="N176" i="8"/>
  <c r="M176" i="8"/>
  <c r="L176" i="8"/>
  <c r="K176" i="8"/>
  <c r="H176" i="8"/>
  <c r="G176" i="8"/>
  <c r="F176" i="8"/>
  <c r="D176" i="8"/>
  <c r="C176" i="8"/>
  <c r="AD175" i="8"/>
  <c r="AC175" i="8"/>
  <c r="AB175" i="8"/>
  <c r="AA175" i="8"/>
  <c r="Z175" i="8"/>
  <c r="Y175" i="8"/>
  <c r="X175" i="8"/>
  <c r="W175" i="8"/>
  <c r="V175" i="8"/>
  <c r="U175" i="8"/>
  <c r="T175" i="8"/>
  <c r="S175" i="8"/>
  <c r="R175" i="8"/>
  <c r="Q175" i="8"/>
  <c r="P175" i="8"/>
  <c r="O175" i="8"/>
  <c r="N175" i="8"/>
  <c r="M175" i="8"/>
  <c r="L175" i="8"/>
  <c r="K175" i="8"/>
  <c r="H175" i="8"/>
  <c r="D175" i="8"/>
  <c r="N174" i="8"/>
  <c r="C174" i="8"/>
  <c r="AD173" i="8"/>
  <c r="AC173" i="8"/>
  <c r="AB173" i="8"/>
  <c r="AA173" i="8"/>
  <c r="Z173" i="8"/>
  <c r="Y173" i="8"/>
  <c r="X173" i="8"/>
  <c r="W173" i="8"/>
  <c r="V173" i="8"/>
  <c r="U173" i="8"/>
  <c r="T173" i="8"/>
  <c r="S173" i="8"/>
  <c r="R173" i="8"/>
  <c r="Q173" i="8"/>
  <c r="P173" i="8"/>
  <c r="O173" i="8"/>
  <c r="N173" i="8"/>
  <c r="M173" i="8"/>
  <c r="L173" i="8"/>
  <c r="K173" i="8"/>
  <c r="H173" i="8"/>
  <c r="G173" i="8"/>
  <c r="F173" i="8"/>
  <c r="D173" i="8"/>
  <c r="C173" i="8"/>
  <c r="AD172" i="8"/>
  <c r="AC172" i="8"/>
  <c r="AB172" i="8"/>
  <c r="AA172" i="8"/>
  <c r="Z172" i="8"/>
  <c r="Y172" i="8"/>
  <c r="X172" i="8"/>
  <c r="W172" i="8"/>
  <c r="V172" i="8"/>
  <c r="U172" i="8"/>
  <c r="T172" i="8"/>
  <c r="S172" i="8"/>
  <c r="R172" i="8"/>
  <c r="Q172" i="8"/>
  <c r="P172" i="8"/>
  <c r="O172" i="8"/>
  <c r="N172" i="8"/>
  <c r="M172" i="8"/>
  <c r="L172" i="8"/>
  <c r="K172" i="8"/>
  <c r="H172" i="8"/>
  <c r="D172" i="8"/>
  <c r="N171" i="8"/>
  <c r="C171" i="8"/>
  <c r="AD170" i="8"/>
  <c r="AC170" i="8"/>
  <c r="AB170" i="8"/>
  <c r="AA170" i="8"/>
  <c r="Z170" i="8"/>
  <c r="Y170" i="8"/>
  <c r="X170" i="8"/>
  <c r="W170" i="8"/>
  <c r="V170" i="8"/>
  <c r="U170" i="8"/>
  <c r="T170" i="8"/>
  <c r="S170" i="8"/>
  <c r="R170" i="8"/>
  <c r="Q170" i="8"/>
  <c r="P170" i="8"/>
  <c r="O170" i="8"/>
  <c r="N170" i="8"/>
  <c r="M170" i="8"/>
  <c r="L170" i="8"/>
  <c r="K170" i="8"/>
  <c r="H170" i="8"/>
  <c r="G170" i="8"/>
  <c r="F170" i="8"/>
  <c r="D170" i="8"/>
  <c r="C170" i="8"/>
  <c r="AD169" i="8"/>
  <c r="AC169" i="8"/>
  <c r="AB169" i="8"/>
  <c r="AA169" i="8"/>
  <c r="Z169" i="8"/>
  <c r="Y169" i="8"/>
  <c r="X169" i="8"/>
  <c r="W169" i="8"/>
  <c r="V169" i="8"/>
  <c r="U169" i="8"/>
  <c r="T169" i="8"/>
  <c r="S169" i="8"/>
  <c r="R169" i="8"/>
  <c r="Q169" i="8"/>
  <c r="P169" i="8"/>
  <c r="O169" i="8"/>
  <c r="N169" i="8"/>
  <c r="M169" i="8"/>
  <c r="L169" i="8"/>
  <c r="K169" i="8"/>
  <c r="H169" i="8"/>
  <c r="D169" i="8"/>
  <c r="N168" i="8"/>
  <c r="C168" i="8"/>
  <c r="AD167" i="8"/>
  <c r="AC167" i="8"/>
  <c r="AB167" i="8"/>
  <c r="AA167" i="8"/>
  <c r="Z167" i="8"/>
  <c r="Y167" i="8"/>
  <c r="X167" i="8"/>
  <c r="W167" i="8"/>
  <c r="V167" i="8"/>
  <c r="U167" i="8"/>
  <c r="T167" i="8"/>
  <c r="S167" i="8"/>
  <c r="R167" i="8"/>
  <c r="Q167" i="8"/>
  <c r="P167" i="8"/>
  <c r="O167" i="8"/>
  <c r="N167" i="8"/>
  <c r="M167" i="8"/>
  <c r="L167" i="8"/>
  <c r="K167" i="8"/>
  <c r="H167" i="8"/>
  <c r="G167" i="8"/>
  <c r="F167" i="8"/>
  <c r="D167" i="8"/>
  <c r="C167" i="8"/>
  <c r="AD166" i="8"/>
  <c r="AC166" i="8"/>
  <c r="AB166" i="8"/>
  <c r="AA166" i="8"/>
  <c r="Z166" i="8"/>
  <c r="Y166" i="8"/>
  <c r="X166" i="8"/>
  <c r="W166" i="8"/>
  <c r="V166" i="8"/>
  <c r="U166" i="8"/>
  <c r="T166" i="8"/>
  <c r="S166" i="8"/>
  <c r="R166" i="8"/>
  <c r="Q166" i="8"/>
  <c r="P166" i="8"/>
  <c r="O166" i="8"/>
  <c r="N166" i="8"/>
  <c r="M166" i="8"/>
  <c r="L166" i="8"/>
  <c r="K166" i="8"/>
  <c r="H166" i="8"/>
  <c r="D166" i="8"/>
  <c r="N165" i="8"/>
  <c r="C165" i="8"/>
  <c r="AD164" i="8"/>
  <c r="AC164" i="8"/>
  <c r="AB164" i="8"/>
  <c r="AA164" i="8"/>
  <c r="Z164" i="8"/>
  <c r="Y164" i="8"/>
  <c r="X164" i="8"/>
  <c r="W164" i="8"/>
  <c r="V164" i="8"/>
  <c r="U164" i="8"/>
  <c r="T164" i="8"/>
  <c r="S164" i="8"/>
  <c r="R164" i="8"/>
  <c r="Q164" i="8"/>
  <c r="P164" i="8"/>
  <c r="O164" i="8"/>
  <c r="N164" i="8"/>
  <c r="M164" i="8"/>
  <c r="L164" i="8"/>
  <c r="K164" i="8"/>
  <c r="H164" i="8"/>
  <c r="G164" i="8"/>
  <c r="F164" i="8"/>
  <c r="D164" i="8"/>
  <c r="C164" i="8"/>
  <c r="AD142" i="8"/>
  <c r="AC142" i="8"/>
  <c r="AB142" i="8"/>
  <c r="AA142" i="8"/>
  <c r="Z142" i="8"/>
  <c r="Y142" i="8"/>
  <c r="X142" i="8"/>
  <c r="W142" i="8"/>
  <c r="V142" i="8"/>
  <c r="U142" i="8"/>
  <c r="T142" i="8"/>
  <c r="S142" i="8"/>
  <c r="R142" i="8"/>
  <c r="Q142" i="8"/>
  <c r="P142" i="8"/>
  <c r="O142" i="8"/>
  <c r="N142" i="8"/>
  <c r="M142" i="8"/>
  <c r="L142" i="8"/>
  <c r="K142" i="8"/>
  <c r="H142" i="8"/>
  <c r="D142" i="8"/>
  <c r="N141" i="8"/>
  <c r="C141" i="8"/>
  <c r="AD140" i="8"/>
  <c r="AC140" i="8"/>
  <c r="AB140" i="8"/>
  <c r="AA140" i="8"/>
  <c r="Z140" i="8"/>
  <c r="Y140" i="8"/>
  <c r="X140" i="8"/>
  <c r="W140" i="8"/>
  <c r="V140" i="8"/>
  <c r="U140" i="8"/>
  <c r="T140" i="8"/>
  <c r="S140" i="8"/>
  <c r="R140" i="8"/>
  <c r="Q140" i="8"/>
  <c r="P140" i="8"/>
  <c r="O140" i="8"/>
  <c r="N140" i="8"/>
  <c r="M140" i="8"/>
  <c r="L140" i="8"/>
  <c r="K140" i="8"/>
  <c r="H140" i="8"/>
  <c r="G140" i="8"/>
  <c r="F140" i="8"/>
  <c r="D140" i="8"/>
  <c r="C140" i="8"/>
  <c r="AD139" i="8"/>
  <c r="AC139" i="8"/>
  <c r="AB139" i="8"/>
  <c r="AA139" i="8"/>
  <c r="Z139" i="8"/>
  <c r="Y139" i="8"/>
  <c r="X139" i="8"/>
  <c r="W139" i="8"/>
  <c r="V139" i="8"/>
  <c r="U139" i="8"/>
  <c r="T139" i="8"/>
  <c r="S139" i="8"/>
  <c r="R139" i="8"/>
  <c r="Q139" i="8"/>
  <c r="P139" i="8"/>
  <c r="O139" i="8"/>
  <c r="N139" i="8"/>
  <c r="M139" i="8"/>
  <c r="L139" i="8"/>
  <c r="K139" i="8"/>
  <c r="H139" i="8"/>
  <c r="D139" i="8"/>
  <c r="N138" i="8"/>
  <c r="C138" i="8"/>
  <c r="AD137" i="8"/>
  <c r="AC137" i="8"/>
  <c r="AB137" i="8"/>
  <c r="AA137" i="8"/>
  <c r="Z137" i="8"/>
  <c r="Y137" i="8"/>
  <c r="X137" i="8"/>
  <c r="W137" i="8"/>
  <c r="V137" i="8"/>
  <c r="U137" i="8"/>
  <c r="T137" i="8"/>
  <c r="S137" i="8"/>
  <c r="R137" i="8"/>
  <c r="Q137" i="8"/>
  <c r="P137" i="8"/>
  <c r="O137" i="8"/>
  <c r="N137" i="8"/>
  <c r="M137" i="8"/>
  <c r="L137" i="8"/>
  <c r="K137" i="8"/>
  <c r="H137" i="8"/>
  <c r="G137" i="8"/>
  <c r="F137" i="8"/>
  <c r="D137" i="8"/>
  <c r="C137" i="8"/>
  <c r="AD136" i="8"/>
  <c r="AC136" i="8"/>
  <c r="AB136" i="8"/>
  <c r="AA136" i="8"/>
  <c r="Z136" i="8"/>
  <c r="Y136" i="8"/>
  <c r="X136" i="8"/>
  <c r="W136" i="8"/>
  <c r="V136" i="8"/>
  <c r="U136" i="8"/>
  <c r="T136" i="8"/>
  <c r="S136" i="8"/>
  <c r="R136" i="8"/>
  <c r="Q136" i="8"/>
  <c r="P136" i="8"/>
  <c r="O136" i="8"/>
  <c r="N136" i="8"/>
  <c r="M136" i="8"/>
  <c r="L136" i="8"/>
  <c r="K136" i="8"/>
  <c r="H136" i="8"/>
  <c r="D136" i="8"/>
  <c r="N135" i="8"/>
  <c r="C135" i="8"/>
  <c r="AD134" i="8"/>
  <c r="AC134" i="8"/>
  <c r="AB134" i="8"/>
  <c r="AA134" i="8"/>
  <c r="Z134" i="8"/>
  <c r="Y134" i="8"/>
  <c r="X134" i="8"/>
  <c r="W134" i="8"/>
  <c r="V134" i="8"/>
  <c r="U134" i="8"/>
  <c r="T134" i="8"/>
  <c r="S134" i="8"/>
  <c r="R134" i="8"/>
  <c r="Q134" i="8"/>
  <c r="P134" i="8"/>
  <c r="O134" i="8"/>
  <c r="N134" i="8"/>
  <c r="M134" i="8"/>
  <c r="L134" i="8"/>
  <c r="K134" i="8"/>
  <c r="H134" i="8"/>
  <c r="G134" i="8"/>
  <c r="F134" i="8"/>
  <c r="D134" i="8"/>
  <c r="C134" i="8"/>
  <c r="AD133" i="8"/>
  <c r="AC133" i="8"/>
  <c r="AB133" i="8"/>
  <c r="AA133" i="8"/>
  <c r="Z133" i="8"/>
  <c r="Y133" i="8"/>
  <c r="X133" i="8"/>
  <c r="W133" i="8"/>
  <c r="V133" i="8"/>
  <c r="U133" i="8"/>
  <c r="T133" i="8"/>
  <c r="S133" i="8"/>
  <c r="R133" i="8"/>
  <c r="Q133" i="8"/>
  <c r="P133" i="8"/>
  <c r="O133" i="8"/>
  <c r="N133" i="8"/>
  <c r="M133" i="8"/>
  <c r="L133" i="8"/>
  <c r="K133" i="8"/>
  <c r="H133" i="8"/>
  <c r="D133" i="8"/>
  <c r="N132" i="8"/>
  <c r="C132" i="8"/>
  <c r="AD131" i="8"/>
  <c r="AC131" i="8"/>
  <c r="AB131" i="8"/>
  <c r="AA131" i="8"/>
  <c r="Z131" i="8"/>
  <c r="Y131" i="8"/>
  <c r="X131" i="8"/>
  <c r="W131" i="8"/>
  <c r="V131" i="8"/>
  <c r="U131" i="8"/>
  <c r="T131" i="8"/>
  <c r="S131" i="8"/>
  <c r="R131" i="8"/>
  <c r="Q131" i="8"/>
  <c r="P131" i="8"/>
  <c r="O131" i="8"/>
  <c r="N131" i="8"/>
  <c r="M131" i="8"/>
  <c r="L131" i="8"/>
  <c r="K131" i="8"/>
  <c r="H131" i="8"/>
  <c r="G131" i="8"/>
  <c r="F131" i="8"/>
  <c r="D131" i="8"/>
  <c r="C131" i="8"/>
  <c r="AD130" i="8"/>
  <c r="AC130" i="8"/>
  <c r="AB130" i="8"/>
  <c r="AA130" i="8"/>
  <c r="Z130" i="8"/>
  <c r="Y130" i="8"/>
  <c r="X130" i="8"/>
  <c r="W130" i="8"/>
  <c r="V130" i="8"/>
  <c r="U130" i="8"/>
  <c r="T130" i="8"/>
  <c r="S130" i="8"/>
  <c r="R130" i="8"/>
  <c r="Q130" i="8"/>
  <c r="P130" i="8"/>
  <c r="O130" i="8"/>
  <c r="N130" i="8"/>
  <c r="M130" i="8"/>
  <c r="L130" i="8"/>
  <c r="K130" i="8"/>
  <c r="H130" i="8"/>
  <c r="D130" i="8"/>
  <c r="N129" i="8"/>
  <c r="C129" i="8"/>
  <c r="AD128" i="8"/>
  <c r="AC128" i="8"/>
  <c r="AB128" i="8"/>
  <c r="AA128" i="8"/>
  <c r="Z128" i="8"/>
  <c r="Y128" i="8"/>
  <c r="X128" i="8"/>
  <c r="W128" i="8"/>
  <c r="V128" i="8"/>
  <c r="U128" i="8"/>
  <c r="T128" i="8"/>
  <c r="S128" i="8"/>
  <c r="R128" i="8"/>
  <c r="Q128" i="8"/>
  <c r="P128" i="8"/>
  <c r="O128" i="8"/>
  <c r="N128" i="8"/>
  <c r="M128" i="8"/>
  <c r="L128" i="8"/>
  <c r="K128" i="8"/>
  <c r="H128" i="8"/>
  <c r="G128" i="8"/>
  <c r="F128" i="8"/>
  <c r="D128" i="8"/>
  <c r="C128" i="8"/>
  <c r="AD127" i="8"/>
  <c r="AC127" i="8"/>
  <c r="AB127" i="8"/>
  <c r="AA127" i="8"/>
  <c r="Z127" i="8"/>
  <c r="Y127" i="8"/>
  <c r="X127" i="8"/>
  <c r="W127" i="8"/>
  <c r="V127" i="8"/>
  <c r="U127" i="8"/>
  <c r="T127" i="8"/>
  <c r="S127" i="8"/>
  <c r="R127" i="8"/>
  <c r="Q127" i="8"/>
  <c r="P127" i="8"/>
  <c r="O127" i="8"/>
  <c r="N127" i="8"/>
  <c r="M127" i="8"/>
  <c r="L127" i="8"/>
  <c r="K127" i="8"/>
  <c r="H127" i="8"/>
  <c r="D127" i="8"/>
  <c r="N126" i="8"/>
  <c r="C126" i="8"/>
  <c r="AD125" i="8"/>
  <c r="AC125" i="8"/>
  <c r="AB125" i="8"/>
  <c r="AA125" i="8"/>
  <c r="Z125" i="8"/>
  <c r="Y125" i="8"/>
  <c r="X125" i="8"/>
  <c r="W125" i="8"/>
  <c r="V125" i="8"/>
  <c r="U125" i="8"/>
  <c r="T125" i="8"/>
  <c r="S125" i="8"/>
  <c r="R125" i="8"/>
  <c r="Q125" i="8"/>
  <c r="P125" i="8"/>
  <c r="O125" i="8"/>
  <c r="N125" i="8"/>
  <c r="M125" i="8"/>
  <c r="L125" i="8"/>
  <c r="K125" i="8"/>
  <c r="H125" i="8"/>
  <c r="G125" i="8"/>
  <c r="F125" i="8"/>
  <c r="D125" i="8"/>
  <c r="C125" i="8"/>
  <c r="AD124" i="8"/>
  <c r="AC124" i="8"/>
  <c r="AB124" i="8"/>
  <c r="AA124" i="8"/>
  <c r="Z124" i="8"/>
  <c r="Y124" i="8"/>
  <c r="X124" i="8"/>
  <c r="W124" i="8"/>
  <c r="V124" i="8"/>
  <c r="U124" i="8"/>
  <c r="T124" i="8"/>
  <c r="S124" i="8"/>
  <c r="R124" i="8"/>
  <c r="Q124" i="8"/>
  <c r="P124" i="8"/>
  <c r="O124" i="8"/>
  <c r="N124" i="8"/>
  <c r="M124" i="8"/>
  <c r="L124" i="8"/>
  <c r="K124" i="8"/>
  <c r="H124" i="8"/>
  <c r="D124" i="8"/>
  <c r="N123" i="8"/>
  <c r="C123" i="8"/>
  <c r="AD122" i="8"/>
  <c r="AC122" i="8"/>
  <c r="AB122" i="8"/>
  <c r="AA122" i="8"/>
  <c r="Z122" i="8"/>
  <c r="Y122" i="8"/>
  <c r="X122" i="8"/>
  <c r="W122" i="8"/>
  <c r="V122" i="8"/>
  <c r="U122" i="8"/>
  <c r="T122" i="8"/>
  <c r="S122" i="8"/>
  <c r="R122" i="8"/>
  <c r="Q122" i="8"/>
  <c r="P122" i="8"/>
  <c r="O122" i="8"/>
  <c r="N122" i="8"/>
  <c r="M122" i="8"/>
  <c r="L122" i="8"/>
  <c r="K122" i="8"/>
  <c r="H122" i="8"/>
  <c r="G122" i="8"/>
  <c r="F122" i="8"/>
  <c r="D122" i="8"/>
  <c r="C122" i="8"/>
  <c r="AD121" i="8"/>
  <c r="AC121" i="8"/>
  <c r="AB121" i="8"/>
  <c r="AA121" i="8"/>
  <c r="Z121" i="8"/>
  <c r="Y121" i="8"/>
  <c r="X121" i="8"/>
  <c r="W121" i="8"/>
  <c r="V121" i="8"/>
  <c r="U121" i="8"/>
  <c r="T121" i="8"/>
  <c r="S121" i="8"/>
  <c r="R121" i="8"/>
  <c r="Q121" i="8"/>
  <c r="P121" i="8"/>
  <c r="O121" i="8"/>
  <c r="N121" i="8"/>
  <c r="M121" i="8"/>
  <c r="L121" i="8"/>
  <c r="K121" i="8"/>
  <c r="H121" i="8"/>
  <c r="D121" i="8"/>
  <c r="N120" i="8"/>
  <c r="C120" i="8"/>
  <c r="AD119" i="8"/>
  <c r="AC119" i="8"/>
  <c r="AB119" i="8"/>
  <c r="AA119" i="8"/>
  <c r="Z119" i="8"/>
  <c r="Y119" i="8"/>
  <c r="X119" i="8"/>
  <c r="W119" i="8"/>
  <c r="V119" i="8"/>
  <c r="U119" i="8"/>
  <c r="T119" i="8"/>
  <c r="S119" i="8"/>
  <c r="R119" i="8"/>
  <c r="Q119" i="8"/>
  <c r="P119" i="8"/>
  <c r="O119" i="8"/>
  <c r="N119" i="8"/>
  <c r="M119" i="8"/>
  <c r="L119" i="8"/>
  <c r="K119" i="8"/>
  <c r="H119" i="8"/>
  <c r="G119" i="8"/>
  <c r="F119" i="8"/>
  <c r="D119" i="8"/>
  <c r="C119" i="8"/>
  <c r="AD118" i="8"/>
  <c r="AC118" i="8"/>
  <c r="AB118" i="8"/>
  <c r="AA118" i="8"/>
  <c r="Z118" i="8"/>
  <c r="Y118" i="8"/>
  <c r="X118" i="8"/>
  <c r="W118" i="8"/>
  <c r="V118" i="8"/>
  <c r="U118" i="8"/>
  <c r="T118" i="8"/>
  <c r="S118" i="8"/>
  <c r="R118" i="8"/>
  <c r="Q118" i="8"/>
  <c r="P118" i="8"/>
  <c r="O118" i="8"/>
  <c r="N118" i="8"/>
  <c r="M118" i="8"/>
  <c r="L118" i="8"/>
  <c r="K118" i="8"/>
  <c r="H118" i="8"/>
  <c r="D118" i="8"/>
  <c r="N117" i="8"/>
  <c r="C117" i="8"/>
  <c r="AD116" i="8"/>
  <c r="AC116" i="8"/>
  <c r="AB116" i="8"/>
  <c r="AA116" i="8"/>
  <c r="Z116" i="8"/>
  <c r="Y116" i="8"/>
  <c r="X116" i="8"/>
  <c r="W116" i="8"/>
  <c r="V116" i="8"/>
  <c r="U116" i="8"/>
  <c r="T116" i="8"/>
  <c r="S116" i="8"/>
  <c r="R116" i="8"/>
  <c r="Q116" i="8"/>
  <c r="P116" i="8"/>
  <c r="O116" i="8"/>
  <c r="N116" i="8"/>
  <c r="M116" i="8"/>
  <c r="L116" i="8"/>
  <c r="K116" i="8"/>
  <c r="H116" i="8"/>
  <c r="G116" i="8"/>
  <c r="F116" i="8"/>
  <c r="D116" i="8"/>
  <c r="C116" i="8"/>
  <c r="AD115" i="8"/>
  <c r="AC115" i="8"/>
  <c r="AB115" i="8"/>
  <c r="AA115" i="8"/>
  <c r="Z115" i="8"/>
  <c r="Y115" i="8"/>
  <c r="X115" i="8"/>
  <c r="W115" i="8"/>
  <c r="V115" i="8"/>
  <c r="U115" i="8"/>
  <c r="T115" i="8"/>
  <c r="S115" i="8"/>
  <c r="R115" i="8"/>
  <c r="Q115" i="8"/>
  <c r="P115" i="8"/>
  <c r="O115" i="8"/>
  <c r="N115" i="8"/>
  <c r="M115" i="8"/>
  <c r="L115" i="8"/>
  <c r="K115" i="8"/>
  <c r="H115" i="8"/>
  <c r="D115" i="8"/>
  <c r="N114" i="8"/>
  <c r="C114" i="8"/>
  <c r="AD113" i="8"/>
  <c r="AC113" i="8"/>
  <c r="AB113" i="8"/>
  <c r="AA113" i="8"/>
  <c r="Z113" i="8"/>
  <c r="Y113" i="8"/>
  <c r="X113" i="8"/>
  <c r="W113" i="8"/>
  <c r="V113" i="8"/>
  <c r="U113" i="8"/>
  <c r="T113" i="8"/>
  <c r="S113" i="8"/>
  <c r="R113" i="8"/>
  <c r="Q113" i="8"/>
  <c r="P113" i="8"/>
  <c r="O113" i="8"/>
  <c r="N113" i="8"/>
  <c r="M113" i="8"/>
  <c r="L113" i="8"/>
  <c r="K113" i="8"/>
  <c r="H113" i="8"/>
  <c r="G113" i="8"/>
  <c r="F113" i="8"/>
  <c r="D113" i="8"/>
  <c r="C113" i="8"/>
  <c r="AD91" i="8"/>
  <c r="AC91" i="8"/>
  <c r="AB91" i="8"/>
  <c r="AA91" i="8"/>
  <c r="Z91" i="8"/>
  <c r="Y91" i="8"/>
  <c r="X91" i="8"/>
  <c r="W91" i="8"/>
  <c r="V91" i="8"/>
  <c r="U91" i="8"/>
  <c r="T91" i="8"/>
  <c r="S91" i="8"/>
  <c r="R91" i="8"/>
  <c r="Q91" i="8"/>
  <c r="P91" i="8"/>
  <c r="O91" i="8"/>
  <c r="N91" i="8"/>
  <c r="M91" i="8"/>
  <c r="L91" i="8"/>
  <c r="K91" i="8"/>
  <c r="H91" i="8"/>
  <c r="D91" i="8"/>
  <c r="N90" i="8"/>
  <c r="C90" i="8"/>
  <c r="AD89" i="8"/>
  <c r="AC89" i="8"/>
  <c r="AB89" i="8"/>
  <c r="AA89" i="8"/>
  <c r="Z89" i="8"/>
  <c r="Y89" i="8"/>
  <c r="X89" i="8"/>
  <c r="W89" i="8"/>
  <c r="V89" i="8"/>
  <c r="U89" i="8"/>
  <c r="T89" i="8"/>
  <c r="S89" i="8"/>
  <c r="R89" i="8"/>
  <c r="Q89" i="8"/>
  <c r="P89" i="8"/>
  <c r="O89" i="8"/>
  <c r="N89" i="8"/>
  <c r="M89" i="8"/>
  <c r="L89" i="8"/>
  <c r="K89" i="8"/>
  <c r="H89" i="8"/>
  <c r="G89" i="8"/>
  <c r="F89" i="8"/>
  <c r="D89" i="8"/>
  <c r="C89" i="8"/>
  <c r="AD88" i="8"/>
  <c r="AC88" i="8"/>
  <c r="AB88" i="8"/>
  <c r="AA88" i="8"/>
  <c r="Z88" i="8"/>
  <c r="Y88" i="8"/>
  <c r="X88" i="8"/>
  <c r="W88" i="8"/>
  <c r="V88" i="8"/>
  <c r="U88" i="8"/>
  <c r="T88" i="8"/>
  <c r="S88" i="8"/>
  <c r="R88" i="8"/>
  <c r="Q88" i="8"/>
  <c r="P88" i="8"/>
  <c r="O88" i="8"/>
  <c r="N88" i="8"/>
  <c r="M88" i="8"/>
  <c r="L88" i="8"/>
  <c r="K88" i="8"/>
  <c r="H88" i="8"/>
  <c r="D88" i="8"/>
  <c r="N87" i="8"/>
  <c r="C87" i="8"/>
  <c r="AD86" i="8"/>
  <c r="AC86" i="8"/>
  <c r="AB86" i="8"/>
  <c r="AA86" i="8"/>
  <c r="Z86" i="8"/>
  <c r="Y86" i="8"/>
  <c r="X86" i="8"/>
  <c r="W86" i="8"/>
  <c r="V86" i="8"/>
  <c r="U86" i="8"/>
  <c r="T86" i="8"/>
  <c r="S86" i="8"/>
  <c r="R86" i="8"/>
  <c r="Q86" i="8"/>
  <c r="P86" i="8"/>
  <c r="O86" i="8"/>
  <c r="N86" i="8"/>
  <c r="M86" i="8"/>
  <c r="L86" i="8"/>
  <c r="K86" i="8"/>
  <c r="H86" i="8"/>
  <c r="G86" i="8"/>
  <c r="F86" i="8"/>
  <c r="D86" i="8"/>
  <c r="C86" i="8"/>
  <c r="AD85" i="8"/>
  <c r="AC85" i="8"/>
  <c r="AB85" i="8"/>
  <c r="AA85" i="8"/>
  <c r="Z85" i="8"/>
  <c r="Y85" i="8"/>
  <c r="X85" i="8"/>
  <c r="W85" i="8"/>
  <c r="V85" i="8"/>
  <c r="U85" i="8"/>
  <c r="T85" i="8"/>
  <c r="S85" i="8"/>
  <c r="R85" i="8"/>
  <c r="Q85" i="8"/>
  <c r="P85" i="8"/>
  <c r="O85" i="8"/>
  <c r="N85" i="8"/>
  <c r="M85" i="8"/>
  <c r="L85" i="8"/>
  <c r="K85" i="8"/>
  <c r="H85" i="8"/>
  <c r="D85" i="8"/>
  <c r="N84" i="8"/>
  <c r="C84" i="8"/>
  <c r="AD83" i="8"/>
  <c r="AC83" i="8"/>
  <c r="AB83" i="8"/>
  <c r="AA83" i="8"/>
  <c r="Z83" i="8"/>
  <c r="Y83" i="8"/>
  <c r="X83" i="8"/>
  <c r="W83" i="8"/>
  <c r="V83" i="8"/>
  <c r="U83" i="8"/>
  <c r="T83" i="8"/>
  <c r="S83" i="8"/>
  <c r="R83" i="8"/>
  <c r="Q83" i="8"/>
  <c r="P83" i="8"/>
  <c r="O83" i="8"/>
  <c r="N83" i="8"/>
  <c r="M83" i="8"/>
  <c r="L83" i="8"/>
  <c r="K83" i="8"/>
  <c r="H83" i="8"/>
  <c r="G83" i="8"/>
  <c r="F83" i="8"/>
  <c r="D83" i="8"/>
  <c r="C83" i="8"/>
  <c r="AD82" i="8"/>
  <c r="AC82" i="8"/>
  <c r="AB82" i="8"/>
  <c r="AA82" i="8"/>
  <c r="Z82" i="8"/>
  <c r="Y82" i="8"/>
  <c r="X82" i="8"/>
  <c r="W82" i="8"/>
  <c r="V82" i="8"/>
  <c r="U82" i="8"/>
  <c r="T82" i="8"/>
  <c r="S82" i="8"/>
  <c r="R82" i="8"/>
  <c r="Q82" i="8"/>
  <c r="P82" i="8"/>
  <c r="O82" i="8"/>
  <c r="N82" i="8"/>
  <c r="M82" i="8"/>
  <c r="L82" i="8"/>
  <c r="K82" i="8"/>
  <c r="H82" i="8"/>
  <c r="D82" i="8"/>
  <c r="N81" i="8"/>
  <c r="C81" i="8"/>
  <c r="AD80" i="8"/>
  <c r="AC80" i="8"/>
  <c r="AB80" i="8"/>
  <c r="AA80" i="8"/>
  <c r="Z80" i="8"/>
  <c r="Y80" i="8"/>
  <c r="X80" i="8"/>
  <c r="W80" i="8"/>
  <c r="V80" i="8"/>
  <c r="U80" i="8"/>
  <c r="T80" i="8"/>
  <c r="S80" i="8"/>
  <c r="R80" i="8"/>
  <c r="Q80" i="8"/>
  <c r="P80" i="8"/>
  <c r="O80" i="8"/>
  <c r="N80" i="8"/>
  <c r="M80" i="8"/>
  <c r="L80" i="8"/>
  <c r="K80" i="8"/>
  <c r="H80" i="8"/>
  <c r="G80" i="8"/>
  <c r="F80" i="8"/>
  <c r="D80" i="8"/>
  <c r="C80" i="8"/>
  <c r="AD79" i="8"/>
  <c r="AC79" i="8"/>
  <c r="AB79" i="8"/>
  <c r="AA79" i="8"/>
  <c r="Z79" i="8"/>
  <c r="Y79" i="8"/>
  <c r="X79" i="8"/>
  <c r="W79" i="8"/>
  <c r="V79" i="8"/>
  <c r="U79" i="8"/>
  <c r="T79" i="8"/>
  <c r="S79" i="8"/>
  <c r="R79" i="8"/>
  <c r="Q79" i="8"/>
  <c r="P79" i="8"/>
  <c r="O79" i="8"/>
  <c r="N79" i="8"/>
  <c r="M79" i="8"/>
  <c r="L79" i="8"/>
  <c r="K79" i="8"/>
  <c r="H79" i="8"/>
  <c r="D79" i="8"/>
  <c r="N78" i="8"/>
  <c r="C78" i="8"/>
  <c r="AD77" i="8"/>
  <c r="AC77" i="8"/>
  <c r="AB77" i="8"/>
  <c r="AA77" i="8"/>
  <c r="Z77" i="8"/>
  <c r="Y77" i="8"/>
  <c r="X77" i="8"/>
  <c r="W77" i="8"/>
  <c r="V77" i="8"/>
  <c r="U77" i="8"/>
  <c r="T77" i="8"/>
  <c r="S77" i="8"/>
  <c r="R77" i="8"/>
  <c r="Q77" i="8"/>
  <c r="P77" i="8"/>
  <c r="O77" i="8"/>
  <c r="N77" i="8"/>
  <c r="M77" i="8"/>
  <c r="L77" i="8"/>
  <c r="K77" i="8"/>
  <c r="H77" i="8"/>
  <c r="G77" i="8"/>
  <c r="F77" i="8"/>
  <c r="D77" i="8"/>
  <c r="C77" i="8"/>
  <c r="AD76" i="8"/>
  <c r="AC76" i="8"/>
  <c r="AB76" i="8"/>
  <c r="AA76" i="8"/>
  <c r="Z76" i="8"/>
  <c r="Y76" i="8"/>
  <c r="X76" i="8"/>
  <c r="W76" i="8"/>
  <c r="V76" i="8"/>
  <c r="U76" i="8"/>
  <c r="T76" i="8"/>
  <c r="S76" i="8"/>
  <c r="R76" i="8"/>
  <c r="Q76" i="8"/>
  <c r="P76" i="8"/>
  <c r="O76" i="8"/>
  <c r="N76" i="8"/>
  <c r="M76" i="8"/>
  <c r="L76" i="8"/>
  <c r="K76" i="8"/>
  <c r="H76" i="8"/>
  <c r="D76" i="8"/>
  <c r="N75" i="8"/>
  <c r="C75" i="8"/>
  <c r="AD74" i="8"/>
  <c r="AC74" i="8"/>
  <c r="AB74" i="8"/>
  <c r="AA74" i="8"/>
  <c r="Z74" i="8"/>
  <c r="Y74" i="8"/>
  <c r="X74" i="8"/>
  <c r="W74" i="8"/>
  <c r="V74" i="8"/>
  <c r="U74" i="8"/>
  <c r="T74" i="8"/>
  <c r="S74" i="8"/>
  <c r="R74" i="8"/>
  <c r="Q74" i="8"/>
  <c r="P74" i="8"/>
  <c r="O74" i="8"/>
  <c r="N74" i="8"/>
  <c r="M74" i="8"/>
  <c r="L74" i="8"/>
  <c r="K74" i="8"/>
  <c r="H74" i="8"/>
  <c r="G74" i="8"/>
  <c r="F74" i="8"/>
  <c r="D74" i="8"/>
  <c r="C74" i="8"/>
  <c r="AD73" i="8"/>
  <c r="AC73" i="8"/>
  <c r="AB73" i="8"/>
  <c r="AA73" i="8"/>
  <c r="Z73" i="8"/>
  <c r="Y73" i="8"/>
  <c r="X73" i="8"/>
  <c r="W73" i="8"/>
  <c r="V73" i="8"/>
  <c r="U73" i="8"/>
  <c r="T73" i="8"/>
  <c r="S73" i="8"/>
  <c r="R73" i="8"/>
  <c r="Q73" i="8"/>
  <c r="P73" i="8"/>
  <c r="O73" i="8"/>
  <c r="N73" i="8"/>
  <c r="M73" i="8"/>
  <c r="L73" i="8"/>
  <c r="K73" i="8"/>
  <c r="H73" i="8"/>
  <c r="D73" i="8"/>
  <c r="N72" i="8"/>
  <c r="C72" i="8"/>
  <c r="AD71" i="8"/>
  <c r="AC71" i="8"/>
  <c r="AB71" i="8"/>
  <c r="AA71" i="8"/>
  <c r="Z71" i="8"/>
  <c r="Y71" i="8"/>
  <c r="X71" i="8"/>
  <c r="W71" i="8"/>
  <c r="V71" i="8"/>
  <c r="U71" i="8"/>
  <c r="T71" i="8"/>
  <c r="S71" i="8"/>
  <c r="R71" i="8"/>
  <c r="Q71" i="8"/>
  <c r="P71" i="8"/>
  <c r="O71" i="8"/>
  <c r="N71" i="8"/>
  <c r="M71" i="8"/>
  <c r="L71" i="8"/>
  <c r="K71" i="8"/>
  <c r="H71" i="8"/>
  <c r="G71" i="8"/>
  <c r="F71" i="8"/>
  <c r="D71" i="8"/>
  <c r="C71" i="8"/>
  <c r="AD70" i="8"/>
  <c r="AC70" i="8"/>
  <c r="AB70" i="8"/>
  <c r="AA70" i="8"/>
  <c r="Z70" i="8"/>
  <c r="Y70" i="8"/>
  <c r="X70" i="8"/>
  <c r="W70" i="8"/>
  <c r="V70" i="8"/>
  <c r="U70" i="8"/>
  <c r="T70" i="8"/>
  <c r="S70" i="8"/>
  <c r="R70" i="8"/>
  <c r="Q70" i="8"/>
  <c r="P70" i="8"/>
  <c r="O70" i="8"/>
  <c r="N70" i="8"/>
  <c r="M70" i="8"/>
  <c r="L70" i="8"/>
  <c r="K70" i="8"/>
  <c r="H70" i="8"/>
  <c r="D70" i="8"/>
  <c r="N69" i="8"/>
  <c r="C69" i="8"/>
  <c r="AD68" i="8"/>
  <c r="AC68" i="8"/>
  <c r="AB68" i="8"/>
  <c r="AA68" i="8"/>
  <c r="Z68" i="8"/>
  <c r="Y68" i="8"/>
  <c r="X68" i="8"/>
  <c r="W68" i="8"/>
  <c r="V68" i="8"/>
  <c r="U68" i="8"/>
  <c r="T68" i="8"/>
  <c r="S68" i="8"/>
  <c r="R68" i="8"/>
  <c r="Q68" i="8"/>
  <c r="P68" i="8"/>
  <c r="O68" i="8"/>
  <c r="N68" i="8"/>
  <c r="M68" i="8"/>
  <c r="L68" i="8"/>
  <c r="K68" i="8"/>
  <c r="H68" i="8"/>
  <c r="G68" i="8"/>
  <c r="F68" i="8"/>
  <c r="D68" i="8"/>
  <c r="C68" i="8"/>
  <c r="AD67" i="8"/>
  <c r="AC67" i="8"/>
  <c r="AB67" i="8"/>
  <c r="AA67" i="8"/>
  <c r="Z67" i="8"/>
  <c r="Y67" i="8"/>
  <c r="X67" i="8"/>
  <c r="W67" i="8"/>
  <c r="V67" i="8"/>
  <c r="U67" i="8"/>
  <c r="T67" i="8"/>
  <c r="S67" i="8"/>
  <c r="R67" i="8"/>
  <c r="Q67" i="8"/>
  <c r="P67" i="8"/>
  <c r="O67" i="8"/>
  <c r="N67" i="8"/>
  <c r="M67" i="8"/>
  <c r="L67" i="8"/>
  <c r="K67" i="8"/>
  <c r="H67" i="8"/>
  <c r="D67" i="8"/>
  <c r="N66" i="8"/>
  <c r="C66" i="8"/>
  <c r="AD65" i="8"/>
  <c r="AC65" i="8"/>
  <c r="AB65" i="8"/>
  <c r="AA65" i="8"/>
  <c r="Z65" i="8"/>
  <c r="Y65" i="8"/>
  <c r="X65" i="8"/>
  <c r="W65" i="8"/>
  <c r="V65" i="8"/>
  <c r="U65" i="8"/>
  <c r="T65" i="8"/>
  <c r="S65" i="8"/>
  <c r="R65" i="8"/>
  <c r="Q65" i="8"/>
  <c r="P65" i="8"/>
  <c r="O65" i="8"/>
  <c r="N65" i="8"/>
  <c r="M65" i="8"/>
  <c r="L65" i="8"/>
  <c r="K65" i="8"/>
  <c r="H65" i="8"/>
  <c r="G65" i="8"/>
  <c r="F65" i="8"/>
  <c r="D65" i="8"/>
  <c r="C65" i="8"/>
  <c r="AD64" i="8"/>
  <c r="AC64" i="8"/>
  <c r="AB64" i="8"/>
  <c r="AA64" i="8"/>
  <c r="Z64" i="8"/>
  <c r="Y64" i="8"/>
  <c r="X64" i="8"/>
  <c r="W64" i="8"/>
  <c r="V64" i="8"/>
  <c r="U64" i="8"/>
  <c r="T64" i="8"/>
  <c r="S64" i="8"/>
  <c r="R64" i="8"/>
  <c r="Q64" i="8"/>
  <c r="P64" i="8"/>
  <c r="O64" i="8"/>
  <c r="N64" i="8"/>
  <c r="M64" i="8"/>
  <c r="L64" i="8"/>
  <c r="K64" i="8"/>
  <c r="H64" i="8"/>
  <c r="D64" i="8"/>
  <c r="N63" i="8"/>
  <c r="C63" i="8"/>
  <c r="AD62" i="8"/>
  <c r="AC62" i="8"/>
  <c r="AB62" i="8"/>
  <c r="AA62" i="8"/>
  <c r="Z62" i="8"/>
  <c r="Y62" i="8"/>
  <c r="X62" i="8"/>
  <c r="W62" i="8"/>
  <c r="V62" i="8"/>
  <c r="U62" i="8"/>
  <c r="T62" i="8"/>
  <c r="S62" i="8"/>
  <c r="R62" i="8"/>
  <c r="Q62" i="8"/>
  <c r="P62" i="8"/>
  <c r="O62" i="8"/>
  <c r="N62" i="8"/>
  <c r="M62" i="8"/>
  <c r="L62" i="8"/>
  <c r="K62" i="8"/>
  <c r="H62" i="8"/>
  <c r="G62" i="8"/>
  <c r="F62" i="8"/>
  <c r="D62" i="8"/>
  <c r="C62" i="8"/>
  <c r="AD40" i="8"/>
  <c r="AC40" i="8"/>
  <c r="AB40" i="8"/>
  <c r="AA40" i="8"/>
  <c r="Z40" i="8"/>
  <c r="Y40" i="8"/>
  <c r="X40" i="8"/>
  <c r="W40" i="8"/>
  <c r="V40" i="8"/>
  <c r="U40" i="8"/>
  <c r="T40" i="8"/>
  <c r="S40" i="8"/>
  <c r="R40" i="8"/>
  <c r="Q40" i="8"/>
  <c r="P40" i="8"/>
  <c r="O40" i="8"/>
  <c r="N40" i="8"/>
  <c r="M40" i="8"/>
  <c r="L40" i="8"/>
  <c r="K40" i="8"/>
  <c r="H40" i="8"/>
  <c r="D40" i="8"/>
  <c r="N39" i="8"/>
  <c r="C39" i="8"/>
  <c r="AD38" i="8"/>
  <c r="AC38" i="8"/>
  <c r="AB38" i="8"/>
  <c r="AA38" i="8"/>
  <c r="Z38" i="8"/>
  <c r="Y38" i="8"/>
  <c r="X38" i="8"/>
  <c r="W38" i="8"/>
  <c r="V38" i="8"/>
  <c r="U38" i="8"/>
  <c r="T38" i="8"/>
  <c r="S38" i="8"/>
  <c r="R38" i="8"/>
  <c r="Q38" i="8"/>
  <c r="P38" i="8"/>
  <c r="O38" i="8"/>
  <c r="N38" i="8"/>
  <c r="M38" i="8"/>
  <c r="L38" i="8"/>
  <c r="K38" i="8"/>
  <c r="H38" i="8"/>
  <c r="G38" i="8"/>
  <c r="F38" i="8"/>
  <c r="D38" i="8"/>
  <c r="C38" i="8"/>
  <c r="AD37" i="8"/>
  <c r="AC37" i="8"/>
  <c r="AB37" i="8"/>
  <c r="AA37" i="8"/>
  <c r="Z37" i="8"/>
  <c r="Y37" i="8"/>
  <c r="X37" i="8"/>
  <c r="W37" i="8"/>
  <c r="V37" i="8"/>
  <c r="U37" i="8"/>
  <c r="T37" i="8"/>
  <c r="S37" i="8"/>
  <c r="R37" i="8"/>
  <c r="Q37" i="8"/>
  <c r="P37" i="8"/>
  <c r="O37" i="8"/>
  <c r="N37" i="8"/>
  <c r="M37" i="8"/>
  <c r="L37" i="8"/>
  <c r="K37" i="8"/>
  <c r="H37" i="8"/>
  <c r="D37" i="8"/>
  <c r="N36" i="8"/>
  <c r="C36" i="8"/>
  <c r="AD35" i="8"/>
  <c r="AC35" i="8"/>
  <c r="AB35" i="8"/>
  <c r="AA35" i="8"/>
  <c r="Z35" i="8"/>
  <c r="Y35" i="8"/>
  <c r="X35" i="8"/>
  <c r="W35" i="8"/>
  <c r="V35" i="8"/>
  <c r="U35" i="8"/>
  <c r="T35" i="8"/>
  <c r="S35" i="8"/>
  <c r="R35" i="8"/>
  <c r="Q35" i="8"/>
  <c r="P35" i="8"/>
  <c r="O35" i="8"/>
  <c r="N35" i="8"/>
  <c r="M35" i="8"/>
  <c r="L35" i="8"/>
  <c r="K35" i="8"/>
  <c r="H35" i="8"/>
  <c r="G35" i="8"/>
  <c r="F35" i="8"/>
  <c r="D35" i="8"/>
  <c r="C35" i="8"/>
  <c r="AD34" i="8"/>
  <c r="AC34" i="8"/>
  <c r="AB34" i="8"/>
  <c r="AA34" i="8"/>
  <c r="Z34" i="8"/>
  <c r="Y34" i="8"/>
  <c r="X34" i="8"/>
  <c r="W34" i="8"/>
  <c r="V34" i="8"/>
  <c r="U34" i="8"/>
  <c r="T34" i="8"/>
  <c r="S34" i="8"/>
  <c r="R34" i="8"/>
  <c r="Q34" i="8"/>
  <c r="P34" i="8"/>
  <c r="O34" i="8"/>
  <c r="N34" i="8"/>
  <c r="M34" i="8"/>
  <c r="L34" i="8"/>
  <c r="K34" i="8"/>
  <c r="H34" i="8"/>
  <c r="D34" i="8"/>
  <c r="N33" i="8"/>
  <c r="C33" i="8"/>
  <c r="AD32" i="8"/>
  <c r="AC32" i="8"/>
  <c r="AB32" i="8"/>
  <c r="AA32" i="8"/>
  <c r="Z32" i="8"/>
  <c r="Y32" i="8"/>
  <c r="X32" i="8"/>
  <c r="W32" i="8"/>
  <c r="V32" i="8"/>
  <c r="U32" i="8"/>
  <c r="T32" i="8"/>
  <c r="S32" i="8"/>
  <c r="R32" i="8"/>
  <c r="Q32" i="8"/>
  <c r="P32" i="8"/>
  <c r="O32" i="8"/>
  <c r="N32" i="8"/>
  <c r="M32" i="8"/>
  <c r="L32" i="8"/>
  <c r="K32" i="8"/>
  <c r="H32" i="8"/>
  <c r="G32" i="8"/>
  <c r="F32" i="8"/>
  <c r="D32" i="8"/>
  <c r="C32" i="8"/>
  <c r="AD31" i="8"/>
  <c r="AC31" i="8"/>
  <c r="AB31" i="8"/>
  <c r="AA31" i="8"/>
  <c r="Z31" i="8"/>
  <c r="Y31" i="8"/>
  <c r="X31" i="8"/>
  <c r="W31" i="8"/>
  <c r="V31" i="8"/>
  <c r="U31" i="8"/>
  <c r="T31" i="8"/>
  <c r="S31" i="8"/>
  <c r="R31" i="8"/>
  <c r="Q31" i="8"/>
  <c r="P31" i="8"/>
  <c r="O31" i="8"/>
  <c r="N31" i="8"/>
  <c r="M31" i="8"/>
  <c r="L31" i="8"/>
  <c r="K31" i="8"/>
  <c r="H31" i="8"/>
  <c r="D31" i="8"/>
  <c r="N30" i="8"/>
  <c r="C30" i="8"/>
  <c r="AD29" i="8"/>
  <c r="AC29" i="8"/>
  <c r="AB29" i="8"/>
  <c r="AA29" i="8"/>
  <c r="Z29" i="8"/>
  <c r="Y29" i="8"/>
  <c r="X29" i="8"/>
  <c r="W29" i="8"/>
  <c r="V29" i="8"/>
  <c r="U29" i="8"/>
  <c r="T29" i="8"/>
  <c r="S29" i="8"/>
  <c r="R29" i="8"/>
  <c r="Q29" i="8"/>
  <c r="P29" i="8"/>
  <c r="O29" i="8"/>
  <c r="N29" i="8"/>
  <c r="M29" i="8"/>
  <c r="L29" i="8"/>
  <c r="K29" i="8"/>
  <c r="H29" i="8"/>
  <c r="G29" i="8"/>
  <c r="F29" i="8"/>
  <c r="D29" i="8"/>
  <c r="C29" i="8"/>
  <c r="AD28" i="8"/>
  <c r="AC28" i="8"/>
  <c r="AB28" i="8"/>
  <c r="AA28" i="8"/>
  <c r="Z28" i="8"/>
  <c r="Y28" i="8"/>
  <c r="X28" i="8"/>
  <c r="W28" i="8"/>
  <c r="V28" i="8"/>
  <c r="U28" i="8"/>
  <c r="T28" i="8"/>
  <c r="S28" i="8"/>
  <c r="R28" i="8"/>
  <c r="Q28" i="8"/>
  <c r="P28" i="8"/>
  <c r="O28" i="8"/>
  <c r="N28" i="8"/>
  <c r="M28" i="8"/>
  <c r="L28" i="8"/>
  <c r="K28" i="8"/>
  <c r="H28" i="8"/>
  <c r="D28" i="8"/>
  <c r="N27" i="8"/>
  <c r="C27" i="8"/>
  <c r="AD26" i="8"/>
  <c r="AC26" i="8"/>
  <c r="AB26" i="8"/>
  <c r="AA26" i="8"/>
  <c r="Z26" i="8"/>
  <c r="Y26" i="8"/>
  <c r="X26" i="8"/>
  <c r="W26" i="8"/>
  <c r="V26" i="8"/>
  <c r="U26" i="8"/>
  <c r="T26" i="8"/>
  <c r="S26" i="8"/>
  <c r="R26" i="8"/>
  <c r="Q26" i="8"/>
  <c r="P26" i="8"/>
  <c r="O26" i="8"/>
  <c r="N26" i="8"/>
  <c r="M26" i="8"/>
  <c r="L26" i="8"/>
  <c r="K26" i="8"/>
  <c r="H26" i="8"/>
  <c r="G26" i="8"/>
  <c r="F26" i="8"/>
  <c r="D26" i="8"/>
  <c r="C26" i="8"/>
  <c r="AD25" i="8"/>
  <c r="AC25" i="8"/>
  <c r="AB25" i="8"/>
  <c r="AA25" i="8"/>
  <c r="Z25" i="8"/>
  <c r="Y25" i="8"/>
  <c r="X25" i="8"/>
  <c r="W25" i="8"/>
  <c r="V25" i="8"/>
  <c r="U25" i="8"/>
  <c r="T25" i="8"/>
  <c r="S25" i="8"/>
  <c r="R25" i="8"/>
  <c r="Q25" i="8"/>
  <c r="P25" i="8"/>
  <c r="O25" i="8"/>
  <c r="N25" i="8"/>
  <c r="M25" i="8"/>
  <c r="L25" i="8"/>
  <c r="K25" i="8"/>
  <c r="H25" i="8"/>
  <c r="D25" i="8"/>
  <c r="N24" i="8"/>
  <c r="C24" i="8"/>
  <c r="AD23" i="8"/>
  <c r="AC23" i="8"/>
  <c r="AB23" i="8"/>
  <c r="AA23" i="8"/>
  <c r="Z23" i="8"/>
  <c r="Y23" i="8"/>
  <c r="X23" i="8"/>
  <c r="W23" i="8"/>
  <c r="V23" i="8"/>
  <c r="U23" i="8"/>
  <c r="T23" i="8"/>
  <c r="S23" i="8"/>
  <c r="R23" i="8"/>
  <c r="Q23" i="8"/>
  <c r="P23" i="8"/>
  <c r="O23" i="8"/>
  <c r="N23" i="8"/>
  <c r="M23" i="8"/>
  <c r="L23" i="8"/>
  <c r="K23" i="8"/>
  <c r="H23" i="8"/>
  <c r="G23" i="8"/>
  <c r="F23" i="8"/>
  <c r="D23" i="8"/>
  <c r="C23" i="8"/>
  <c r="AD22" i="8"/>
  <c r="AC22" i="8"/>
  <c r="AB22" i="8"/>
  <c r="AA22" i="8"/>
  <c r="Z22" i="8"/>
  <c r="Y22" i="8"/>
  <c r="X22" i="8"/>
  <c r="W22" i="8"/>
  <c r="V22" i="8"/>
  <c r="U22" i="8"/>
  <c r="T22" i="8"/>
  <c r="S22" i="8"/>
  <c r="R22" i="8"/>
  <c r="Q22" i="8"/>
  <c r="P22" i="8"/>
  <c r="O22" i="8"/>
  <c r="N22" i="8"/>
  <c r="M22" i="8"/>
  <c r="L22" i="8"/>
  <c r="K22" i="8"/>
  <c r="H22" i="8"/>
  <c r="D22" i="8"/>
  <c r="N21" i="8"/>
  <c r="C21" i="8"/>
  <c r="AD20" i="8"/>
  <c r="AC20" i="8"/>
  <c r="AB20" i="8"/>
  <c r="AA20" i="8"/>
  <c r="Z20" i="8"/>
  <c r="Y20" i="8"/>
  <c r="X20" i="8"/>
  <c r="W20" i="8"/>
  <c r="V20" i="8"/>
  <c r="U20" i="8"/>
  <c r="T20" i="8"/>
  <c r="S20" i="8"/>
  <c r="R20" i="8"/>
  <c r="Q20" i="8"/>
  <c r="P20" i="8"/>
  <c r="O20" i="8"/>
  <c r="N20" i="8"/>
  <c r="M20" i="8"/>
  <c r="L20" i="8"/>
  <c r="K20" i="8"/>
  <c r="H20" i="8"/>
  <c r="G20" i="8"/>
  <c r="F20" i="8"/>
  <c r="D20" i="8"/>
  <c r="C20" i="8"/>
  <c r="AD19" i="8"/>
  <c r="AC19" i="8"/>
  <c r="AB19" i="8"/>
  <c r="AA19" i="8"/>
  <c r="Z19" i="8"/>
  <c r="Y19" i="8"/>
  <c r="X19" i="8"/>
  <c r="W19" i="8"/>
  <c r="V19" i="8"/>
  <c r="U19" i="8"/>
  <c r="T19" i="8"/>
  <c r="S19" i="8"/>
  <c r="R19" i="8"/>
  <c r="Q19" i="8"/>
  <c r="P19" i="8"/>
  <c r="O19" i="8"/>
  <c r="N19" i="8"/>
  <c r="M19" i="8"/>
  <c r="L19" i="8"/>
  <c r="K19" i="8"/>
  <c r="H19" i="8"/>
  <c r="D19" i="8"/>
  <c r="N18" i="8"/>
  <c r="C18" i="8"/>
  <c r="AD17" i="8"/>
  <c r="AC17" i="8"/>
  <c r="AB17" i="8"/>
  <c r="AA17" i="8"/>
  <c r="Z17" i="8"/>
  <c r="Y17" i="8"/>
  <c r="X17" i="8"/>
  <c r="W17" i="8"/>
  <c r="V17" i="8"/>
  <c r="U17" i="8"/>
  <c r="T17" i="8"/>
  <c r="S17" i="8"/>
  <c r="R17" i="8"/>
  <c r="Q17" i="8"/>
  <c r="P17" i="8"/>
  <c r="O17" i="8"/>
  <c r="N17" i="8"/>
  <c r="M17" i="8"/>
  <c r="L17" i="8"/>
  <c r="K17" i="8"/>
  <c r="H17" i="8"/>
  <c r="G17" i="8"/>
  <c r="F17" i="8"/>
  <c r="D17" i="8"/>
  <c r="C17" i="8"/>
  <c r="AD16" i="8"/>
  <c r="AC16" i="8"/>
  <c r="AB16" i="8"/>
  <c r="AA16" i="8"/>
  <c r="Z16" i="8"/>
  <c r="Y16" i="8"/>
  <c r="X16" i="8"/>
  <c r="W16" i="8"/>
  <c r="V16" i="8"/>
  <c r="U16" i="8"/>
  <c r="T16" i="8"/>
  <c r="S16" i="8"/>
  <c r="R16" i="8"/>
  <c r="Q16" i="8"/>
  <c r="P16" i="8"/>
  <c r="O16" i="8"/>
  <c r="N16" i="8"/>
  <c r="M16" i="8"/>
  <c r="L16" i="8"/>
  <c r="K16" i="8"/>
  <c r="H16" i="8"/>
  <c r="D16" i="8"/>
  <c r="N15" i="8"/>
  <c r="C15" i="8"/>
  <c r="AD14" i="8"/>
  <c r="AC14" i="8"/>
  <c r="AB14" i="8"/>
  <c r="AA14" i="8"/>
  <c r="Z14" i="8"/>
  <c r="Y14" i="8"/>
  <c r="X14" i="8"/>
  <c r="W14" i="8"/>
  <c r="V14" i="8"/>
  <c r="U14" i="8"/>
  <c r="T14" i="8"/>
  <c r="S14" i="8"/>
  <c r="R14" i="8"/>
  <c r="Q14" i="8"/>
  <c r="P14" i="8"/>
  <c r="O14" i="8"/>
  <c r="N14" i="8"/>
  <c r="M14" i="8"/>
  <c r="L14" i="8"/>
  <c r="K14" i="8"/>
  <c r="H14" i="8"/>
  <c r="G14" i="8"/>
  <c r="F14" i="8"/>
  <c r="D14" i="8"/>
  <c r="C14" i="8"/>
  <c r="O13" i="8"/>
  <c r="N13" i="8"/>
  <c r="M13" i="8"/>
  <c r="K13" i="8"/>
  <c r="I13" i="8"/>
  <c r="H13" i="8"/>
  <c r="N12" i="8"/>
  <c r="Z11" i="8"/>
  <c r="U11" i="8"/>
  <c r="P11" i="8"/>
  <c r="O11" i="8"/>
  <c r="N11" i="8"/>
  <c r="M11" i="8"/>
  <c r="L11" i="8"/>
  <c r="K11" i="8"/>
  <c r="H11" i="8"/>
  <c r="F220" i="8"/>
  <c r="F223" i="8"/>
  <c r="F226" i="8"/>
  <c r="F229" i="8"/>
  <c r="F232" i="8"/>
  <c r="F235" i="8"/>
  <c r="F238" i="8"/>
  <c r="F241" i="8"/>
  <c r="F244" i="8"/>
  <c r="A14" i="8"/>
  <c r="A17" i="8"/>
  <c r="A20" i="8" s="1"/>
  <c r="A23" i="8" s="1"/>
  <c r="A26" i="8" s="1"/>
  <c r="A29" i="8" s="1"/>
  <c r="A32" i="8" s="1"/>
  <c r="A35" i="8" s="1"/>
  <c r="A38" i="8" s="1"/>
  <c r="A62" i="8" s="1"/>
  <c r="A65" i="8" s="1"/>
  <c r="A68" i="8" s="1"/>
  <c r="A71" i="8" s="1"/>
  <c r="A74" i="8" s="1"/>
  <c r="A77" i="8" s="1"/>
  <c r="A80" i="8" s="1"/>
  <c r="A83" i="8" s="1"/>
  <c r="A86" i="8" s="1"/>
  <c r="A89" i="8" s="1"/>
  <c r="A113" i="8" s="1"/>
  <c r="A116" i="8" s="1"/>
  <c r="A119" i="8" s="1"/>
  <c r="A122" i="8" s="1"/>
  <c r="A125" i="8" s="1"/>
  <c r="A128" i="8" s="1"/>
  <c r="A131" i="8" s="1"/>
  <c r="A134" i="8" s="1"/>
  <c r="A137" i="8" s="1"/>
  <c r="A140" i="8" s="1"/>
  <c r="A164" i="8" s="1"/>
  <c r="A167" i="8" s="1"/>
  <c r="A170" i="8" s="1"/>
  <c r="A173" i="8" s="1"/>
  <c r="A176" i="8" s="1"/>
  <c r="A179" i="8" s="1"/>
  <c r="A182" i="8" s="1"/>
  <c r="A185" i="8" s="1"/>
  <c r="A188" i="8" s="1"/>
  <c r="A191" i="8" s="1"/>
  <c r="A215" i="8" s="1"/>
  <c r="A218" i="8" s="1"/>
  <c r="A221" i="8" s="1"/>
  <c r="A224" i="8" s="1"/>
  <c r="A227" i="8" s="1"/>
  <c r="A230" i="8" s="1"/>
  <c r="A233" i="8" s="1"/>
  <c r="A236" i="8" s="1"/>
  <c r="A239" i="8" s="1"/>
  <c r="A242" i="8" s="1"/>
  <c r="Z210" i="8"/>
  <c r="D210" i="8"/>
  <c r="D209" i="8"/>
  <c r="Z159" i="8"/>
  <c r="D159" i="8"/>
  <c r="D158" i="8"/>
  <c r="Z108" i="8"/>
  <c r="D108" i="8"/>
  <c r="D107" i="8"/>
  <c r="Z57" i="8"/>
  <c r="D57" i="8"/>
  <c r="D56" i="8"/>
  <c r="F19" i="8"/>
  <c r="F22" i="8"/>
  <c r="F25" i="8"/>
  <c r="F28" i="8"/>
  <c r="F31" i="8"/>
  <c r="F34" i="8"/>
  <c r="F37" i="8"/>
  <c r="F40" i="8"/>
  <c r="F64" i="8"/>
  <c r="F67" i="8"/>
  <c r="F70" i="8"/>
  <c r="F73" i="8"/>
  <c r="F76" i="8"/>
  <c r="F79" i="8"/>
  <c r="F82" i="8"/>
  <c r="F85" i="8"/>
  <c r="F88" i="8"/>
  <c r="F91" i="8"/>
  <c r="F115" i="8"/>
  <c r="F118" i="8"/>
  <c r="F121" i="8"/>
  <c r="F124" i="8"/>
  <c r="F127" i="8"/>
  <c r="F130" i="8"/>
  <c r="F133" i="8"/>
  <c r="F136" i="8"/>
  <c r="F139" i="8"/>
  <c r="F142" i="8"/>
  <c r="F166" i="8"/>
  <c r="F169" i="8"/>
  <c r="F172" i="8"/>
  <c r="F175" i="8"/>
  <c r="F178" i="8"/>
  <c r="F181" i="8"/>
  <c r="F184" i="8"/>
  <c r="F187" i="8"/>
  <c r="F190" i="8"/>
  <c r="F193" i="8"/>
  <c r="F217" i="8"/>
  <c r="F16" i="8"/>
  <c r="E6" i="27"/>
  <c r="E5" i="26"/>
  <c r="K32" i="26"/>
  <c r="N30" i="27"/>
  <c r="S42" i="27"/>
  <c r="S40" i="27"/>
  <c r="S38" i="27"/>
  <c r="S36" i="27"/>
  <c r="S34" i="27"/>
  <c r="S32" i="27"/>
  <c r="E32" i="27"/>
  <c r="E34" i="27" s="1"/>
  <c r="E42" i="27"/>
  <c r="E40" i="27"/>
  <c r="E36" i="27"/>
  <c r="E38" i="27" s="1"/>
  <c r="AI33" i="26"/>
  <c r="AW37" i="26"/>
  <c r="AW35" i="26"/>
  <c r="AW33" i="26"/>
  <c r="AW31" i="26"/>
  <c r="AW29" i="26"/>
  <c r="AW27" i="26"/>
  <c r="AL31" i="26"/>
  <c r="AI31" i="26"/>
  <c r="AI27" i="26"/>
  <c r="AI29" i="26" s="1"/>
  <c r="X30" i="27"/>
  <c r="S30" i="27"/>
  <c r="V28" i="27"/>
  <c r="O28" i="27"/>
  <c r="H28" i="27"/>
  <c r="BB25" i="26"/>
  <c r="AW25" i="26"/>
  <c r="AR25" i="26"/>
  <c r="AZ23" i="26"/>
  <c r="AS23" i="26"/>
  <c r="AL23" i="26"/>
  <c r="R24" i="27"/>
  <c r="N24" i="27"/>
  <c r="L24" i="27"/>
  <c r="D24" i="27"/>
  <c r="R22" i="27"/>
  <c r="N22" i="27"/>
  <c r="L22" i="27"/>
  <c r="D22" i="27"/>
  <c r="AV19" i="26"/>
  <c r="AR19" i="26"/>
  <c r="AP19" i="26"/>
  <c r="AV17" i="26"/>
  <c r="AR17" i="26"/>
  <c r="AP17" i="26"/>
  <c r="AH19" i="26"/>
  <c r="AH17" i="26"/>
  <c r="R18" i="27"/>
  <c r="AV13" i="26"/>
  <c r="E17" i="27"/>
  <c r="E16" i="27"/>
  <c r="T8" i="27"/>
  <c r="AI12" i="26"/>
  <c r="AW7" i="26"/>
  <c r="AI7" i="26"/>
  <c r="G226" i="8"/>
  <c r="G238" i="8"/>
  <c r="G223" i="8"/>
  <c r="G235" i="8"/>
  <c r="G220" i="8"/>
  <c r="G232" i="8"/>
  <c r="G244" i="8"/>
  <c r="G217" i="8"/>
  <c r="G229" i="8"/>
  <c r="G241" i="8"/>
  <c r="G175" i="8"/>
  <c r="G187" i="8"/>
  <c r="G172" i="8"/>
  <c r="G184" i="8"/>
  <c r="G169" i="8"/>
  <c r="G181" i="8"/>
  <c r="G193" i="8"/>
  <c r="G166" i="8"/>
  <c r="G178" i="8"/>
  <c r="G190" i="8"/>
  <c r="G124" i="8"/>
  <c r="G136" i="8"/>
  <c r="G121" i="8"/>
  <c r="G133" i="8"/>
  <c r="G118" i="8"/>
  <c r="G130" i="8"/>
  <c r="G142" i="8"/>
  <c r="G115" i="8"/>
  <c r="G127" i="8"/>
  <c r="G139" i="8"/>
  <c r="G73" i="8"/>
  <c r="G85" i="8"/>
  <c r="G70" i="8"/>
  <c r="G82" i="8"/>
  <c r="G67" i="8"/>
  <c r="G79" i="8"/>
  <c r="G91" i="8"/>
  <c r="G64" i="8"/>
  <c r="G76" i="8"/>
  <c r="G88" i="8"/>
  <c r="G34" i="8"/>
  <c r="G31" i="8"/>
  <c r="G28" i="8"/>
  <c r="G40" i="8"/>
  <c r="G25" i="8"/>
  <c r="G37" i="8"/>
  <c r="G22" i="8"/>
  <c r="G19" i="8"/>
  <c r="G16" i="8"/>
  <c r="R40" i="26"/>
  <c r="R38" i="26"/>
  <c r="R35" i="26"/>
  <c r="V9" i="27"/>
  <c r="D10" i="27"/>
  <c r="V10" i="27"/>
  <c r="T11" i="27"/>
  <c r="T13" i="27"/>
  <c r="K29" i="21"/>
  <c r="K28" i="21"/>
  <c r="K24" i="21"/>
  <c r="K23" i="21"/>
  <c r="Z6" i="8"/>
  <c r="D6" i="8"/>
  <c r="D5" i="8"/>
  <c r="T12" i="7"/>
  <c r="M12" i="7"/>
  <c r="R11" i="7"/>
  <c r="R8" i="7"/>
  <c r="R7" i="7"/>
  <c r="V9" i="13"/>
  <c r="V11" i="13"/>
  <c r="V9" i="12"/>
  <c r="V9" i="11"/>
  <c r="V11" i="11"/>
  <c r="D13" i="8"/>
  <c r="AD13" i="8"/>
  <c r="AC13" i="8"/>
  <c r="AB13" i="8"/>
  <c r="AA13" i="8"/>
  <c r="Z13" i="8"/>
  <c r="AD11" i="8"/>
  <c r="AC11" i="8"/>
  <c r="AB11" i="8"/>
  <c r="AA11" i="8"/>
  <c r="Y13" i="8"/>
  <c r="X13" i="8"/>
  <c r="W13" i="8"/>
  <c r="V13" i="8"/>
  <c r="U13" i="8"/>
  <c r="Y11" i="8"/>
  <c r="X11" i="8"/>
  <c r="W11" i="8"/>
  <c r="V11" i="8"/>
  <c r="T13" i="8"/>
  <c r="S13" i="8"/>
  <c r="R13" i="8"/>
  <c r="Q13" i="8"/>
  <c r="P13" i="8"/>
  <c r="T11" i="8"/>
  <c r="S11" i="8"/>
  <c r="R11" i="8"/>
  <c r="Q11" i="8"/>
  <c r="L13" i="8"/>
  <c r="AC11" i="9"/>
  <c r="AC9" i="9"/>
  <c r="AC7" i="9"/>
  <c r="AE12" i="10"/>
  <c r="AE10" i="10"/>
  <c r="AE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村松秀美</author>
  </authors>
  <commentList>
    <comment ref="E11" authorId="0" shapeId="0" xr:uid="{00000000-0006-0000-0100-000007000000}">
      <text>
        <r>
          <rPr>
            <sz val="9"/>
            <color indexed="81"/>
            <rFont val="ＭＳ Ｐゴシック"/>
            <family val="3"/>
            <charset val="128"/>
          </rPr>
          <t>元号の頭文字から入力して下さい。
　＜入力例＞h13.7.20　→　＜表示＞平成13年07月20日
年月日の区切りはピリオド「　．」の代りに「／」「－」でも
構いません。</t>
        </r>
      </text>
    </comment>
    <comment ref="E24" authorId="0" shapeId="0" xr:uid="{00000000-0006-0000-0100-000003000000}">
      <text>
        <r>
          <rPr>
            <sz val="9"/>
            <color indexed="81"/>
            <rFont val="ＭＳ Ｐゴシック"/>
            <family val="3"/>
            <charset val="128"/>
          </rPr>
          <t>提出日欄と同様に
入力して下さい。</t>
        </r>
      </text>
    </comment>
    <comment ref="E29" authorId="0" shapeId="0" xr:uid="{00000000-0006-0000-0100-000004000000}">
      <text>
        <r>
          <rPr>
            <sz val="9"/>
            <color indexed="81"/>
            <rFont val="ＭＳ Ｐゴシック"/>
            <family val="3"/>
            <charset val="128"/>
          </rPr>
          <t>提出日欄と同様に
入力して下さい。</t>
        </r>
      </text>
    </comment>
    <comment ref="E48" authorId="0" shapeId="0" xr:uid="{00000000-0006-0000-0100-000005000000}">
      <text>
        <r>
          <rPr>
            <sz val="9"/>
            <color indexed="81"/>
            <rFont val="ＭＳ Ｐゴシック"/>
            <family val="3"/>
            <charset val="128"/>
          </rPr>
          <t>提出日欄と同様に
入力して下さい。</t>
        </r>
      </text>
    </comment>
    <comment ref="E79" authorId="0" shapeId="0" xr:uid="{00000000-0006-0000-0100-000008000000}">
      <text>
        <r>
          <rPr>
            <sz val="9"/>
            <color indexed="81"/>
            <rFont val="ＭＳ Ｐゴシック"/>
            <family val="3"/>
            <charset val="128"/>
          </rPr>
          <t xml:space="preserve">提出日欄と同様に
入力して下さい。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kitao</author>
  </authors>
  <commentList>
    <comment ref="A66" authorId="0" shapeId="0" xr:uid="{BEE38D97-3914-4C6D-A094-1D9053DB5390}">
      <text>
        <r>
          <rPr>
            <b/>
            <sz val="11"/>
            <color indexed="81"/>
            <rFont val="MS P ゴシック"/>
            <family val="3"/>
            <charset val="128"/>
          </rPr>
          <t>手書き用様式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kitao</author>
    <author>村松秀美</author>
    <author>本社</author>
  </authors>
  <commentList>
    <comment ref="I4" authorId="0" shapeId="0" xr:uid="{DC1663E0-C012-4BD5-9E9E-BA2A0636BD14}">
      <text>
        <r>
          <rPr>
            <sz val="9"/>
            <color indexed="10"/>
            <rFont val="MS P ゴシック"/>
            <family val="3"/>
            <charset val="128"/>
          </rPr>
          <t>作成日入力：このセルに名簿作成日を入力してください。</t>
        </r>
        <r>
          <rPr>
            <sz val="9"/>
            <color indexed="81"/>
            <rFont val="MS P ゴシック"/>
            <family val="3"/>
            <charset val="128"/>
          </rPr>
          <t xml:space="preserve">
入力は元号の頭文字から始めて下さい。
＜入力例＞　H24.10.10　→　＜表示＞　(平成24年10月10日作成)
年月日の区切りはピリオ「．」の代りに「／」または「－」でも構いません。</t>
        </r>
      </text>
    </comment>
    <comment ref="B11" authorId="1" shapeId="0" xr:uid="{00000000-0006-0000-0800-000003000000}">
      <text>
        <r>
          <rPr>
            <sz val="9"/>
            <color indexed="81"/>
            <rFont val="ＭＳ Ｐゴシック"/>
            <family val="3"/>
            <charset val="128"/>
          </rPr>
          <t>この列のセルをクリックしてから右ページで作成した
作業員名簿の作業員コードを入力して下さい。</t>
        </r>
      </text>
    </comment>
    <comment ref="AK11" authorId="2" shapeId="0" xr:uid="{00000000-0006-0000-0800-000004000000}">
      <text>
        <r>
          <rPr>
            <sz val="9"/>
            <color indexed="81"/>
            <rFont val="ＭＳ Ｐ明朝"/>
            <family val="1"/>
            <charset val="128"/>
          </rPr>
          <t>選択して下さい</t>
        </r>
        <r>
          <rPr>
            <sz val="9"/>
            <color indexed="81"/>
            <rFont val="ＭＳ Ｐゴシック"/>
            <family val="3"/>
            <charset val="128"/>
          </rPr>
          <t xml:space="preserve">
</t>
        </r>
      </text>
    </comment>
    <comment ref="AU14" authorId="1" shapeId="0" xr:uid="{00000000-0006-0000-0800-000005000000}">
      <text>
        <r>
          <rPr>
            <sz val="9"/>
            <color indexed="81"/>
            <rFont val="ＭＳ Ｐゴシック"/>
            <family val="3"/>
            <charset val="128"/>
          </rPr>
          <t>入力は元号の頭文字から始めて下さい
＜入力例＞S30.10.1　→　＜表示＞昭和30年10月01日
ﾋﾟﾘｵﾄﾞ「　．」の代りに「／」または「－」でも構いません。　</t>
        </r>
      </text>
    </comment>
    <comment ref="AW14" authorId="1" shapeId="0" xr:uid="{00000000-0006-0000-0800-000006000000}">
      <text>
        <r>
          <rPr>
            <sz val="9"/>
            <color indexed="81"/>
            <rFont val="ＭＳ Ｐゴシック"/>
            <family val="3"/>
            <charset val="128"/>
          </rPr>
          <t>生年月日と同様</t>
        </r>
      </text>
    </comment>
    <comment ref="AX14" authorId="1" shapeId="0" xr:uid="{00000000-0006-0000-0800-000007000000}">
      <text>
        <r>
          <rPr>
            <sz val="9"/>
            <color indexed="81"/>
            <rFont val="ＭＳ Ｐゴシック"/>
            <family val="3"/>
            <charset val="128"/>
          </rPr>
          <t>数字のみ入力して下さい。
＜入力例＞　20　→＜表示＞　20才</t>
        </r>
      </text>
    </comment>
    <comment ref="AY14" authorId="1" shapeId="0" xr:uid="{00000000-0006-0000-0800-000008000000}">
      <text>
        <r>
          <rPr>
            <sz val="9"/>
            <color indexed="81"/>
            <rFont val="ＭＳ Ｐゴシック"/>
            <family val="3"/>
            <charset val="128"/>
          </rPr>
          <t>「年齢」欄と同様</t>
        </r>
      </text>
    </comment>
    <comment ref="AZ14" authorId="1" shapeId="0" xr:uid="{00000000-0006-0000-0800-000009000000}">
      <text>
        <r>
          <rPr>
            <sz val="9"/>
            <color indexed="81"/>
            <rFont val="ＭＳ Ｐゴシック"/>
            <family val="3"/>
            <charset val="128"/>
          </rPr>
          <t>住所が長くなる場合は適当な位置で
［Ａｌｔ］＋［Ｅｎｔｅｒ］キーを押して改行して下さい。</t>
        </r>
      </text>
    </comment>
    <comment ref="BB14" authorId="1" shapeId="0" xr:uid="{00000000-0006-0000-0800-00000A000000}">
      <text>
        <r>
          <rPr>
            <sz val="9"/>
            <color indexed="81"/>
            <rFont val="ＭＳ Ｐゴシック"/>
            <family val="3"/>
            <charset val="128"/>
          </rPr>
          <t xml:space="preserve">提出用名簿では現住所の下に位置するので、現住所に同じ場合は「同上」と入力して下さい。
</t>
        </r>
      </text>
    </comment>
    <comment ref="BC14" authorId="1" shapeId="0" xr:uid="{00000000-0006-0000-0800-00000B000000}">
      <text>
        <r>
          <rPr>
            <sz val="9"/>
            <color indexed="81"/>
            <rFont val="ＭＳ Ｐゴシック"/>
            <family val="3"/>
            <charset val="128"/>
          </rPr>
          <t>「家族連絡先」欄と同様</t>
        </r>
      </text>
    </comment>
    <comment ref="BD14" authorId="1" shapeId="0" xr:uid="{00000000-0006-0000-0800-00000C000000}">
      <text>
        <r>
          <rPr>
            <sz val="9"/>
            <color indexed="81"/>
            <rFont val="ＭＳ Ｐゴシック"/>
            <family val="3"/>
            <charset val="128"/>
          </rPr>
          <t>「生年月日」と同様</t>
        </r>
      </text>
    </comment>
    <comment ref="BG14" authorId="1" shapeId="0" xr:uid="{00000000-0006-0000-0800-00000D000000}">
      <text>
        <r>
          <rPr>
            <sz val="9"/>
            <color indexed="81"/>
            <rFont val="ＭＳ Ｐゴシック"/>
            <family val="3"/>
            <charset val="128"/>
          </rPr>
          <t>入力方法は「生年月日」</t>
        </r>
      </text>
    </comment>
    <comment ref="I55" authorId="0" shapeId="0" xr:uid="{91AD6900-CCB4-49A7-A597-01D15FD8EE9F}">
      <text>
        <r>
          <rPr>
            <sz val="9"/>
            <color indexed="10"/>
            <rFont val="MS P ゴシック"/>
            <family val="3"/>
            <charset val="128"/>
          </rPr>
          <t>作成日入力：このセルに名簿作成日を入力してください。</t>
        </r>
        <r>
          <rPr>
            <sz val="9"/>
            <color indexed="81"/>
            <rFont val="MS P ゴシック"/>
            <family val="3"/>
            <charset val="128"/>
          </rPr>
          <t xml:space="preserve">
入力は元号の頭文字から始めて下さい。
＜入力例＞　H24.10.10　→　＜表示＞　(平成24年10月10日作成)
年月日の区切りはピリオ「．」の代りに「／」または「－」でも構いません。</t>
        </r>
      </text>
    </comment>
    <comment ref="B62" authorId="1" shapeId="0" xr:uid="{00000000-0006-0000-0800-00000E000000}">
      <text>
        <r>
          <rPr>
            <sz val="9"/>
            <color indexed="81"/>
            <rFont val="ＭＳ Ｐゴシック"/>
            <family val="3"/>
            <charset val="128"/>
          </rPr>
          <t>この列のセルをクリックしてから右ページで作成した
作業員名簿の作業員コードを入力して下さい。</t>
        </r>
      </text>
    </comment>
    <comment ref="I106" authorId="0" shapeId="0" xr:uid="{5176A443-CA71-4FF3-B050-84BDBD85EF41}">
      <text>
        <r>
          <rPr>
            <sz val="9"/>
            <color indexed="10"/>
            <rFont val="MS P ゴシック"/>
            <family val="3"/>
            <charset val="128"/>
          </rPr>
          <t>作成日入力：このセルに名簿作成日を入力してください。</t>
        </r>
        <r>
          <rPr>
            <sz val="9"/>
            <color indexed="81"/>
            <rFont val="MS P ゴシック"/>
            <family val="3"/>
            <charset val="128"/>
          </rPr>
          <t xml:space="preserve">
入力は元号の頭文字から始めて下さい。
＜入力例＞　H24.10.10　→　＜表示＞　(平成24年10月10日作成)
年月日の区切りはピリオ「．」の代りに「／」または「－」でも構いません。</t>
        </r>
      </text>
    </comment>
    <comment ref="I157" authorId="0" shapeId="0" xr:uid="{080D16F8-0385-4D04-898F-4A108A4DF377}">
      <text>
        <r>
          <rPr>
            <sz val="9"/>
            <color indexed="10"/>
            <rFont val="MS P ゴシック"/>
            <family val="3"/>
            <charset val="128"/>
          </rPr>
          <t>作成日入力：このセルに名簿作成日を入力してください。</t>
        </r>
        <r>
          <rPr>
            <sz val="9"/>
            <color indexed="81"/>
            <rFont val="MS P ゴシック"/>
            <family val="3"/>
            <charset val="128"/>
          </rPr>
          <t xml:space="preserve">
入力は元号の頭文字から始めて下さい。
＜入力例＞　H24.10.10　→　＜表示＞　(平成24年10月10日作成)
年月日の区切りはピリオ「．」の代りに「／」または「－」でも構いません。</t>
        </r>
      </text>
    </comment>
    <comment ref="I208" authorId="0" shapeId="0" xr:uid="{912DB788-AB88-4734-847A-9A502712DD52}">
      <text>
        <r>
          <rPr>
            <sz val="9"/>
            <color indexed="10"/>
            <rFont val="MS P ゴシック"/>
            <family val="3"/>
            <charset val="128"/>
          </rPr>
          <t>作成日入力：このセルに名簿作成日を入力してください。</t>
        </r>
        <r>
          <rPr>
            <sz val="9"/>
            <color indexed="81"/>
            <rFont val="MS P ゴシック"/>
            <family val="3"/>
            <charset val="128"/>
          </rPr>
          <t xml:space="preserve">
入力は元号の頭文字から始めて下さい。
＜入力例＞　H24.10.10　→　＜表示＞　(平成24年10月10日作成)
年月日の区切りはピリオ「．」の代りに「／」または「－」でも構いません。</t>
        </r>
      </text>
    </comment>
  </commentList>
</comments>
</file>

<file path=xl/sharedStrings.xml><?xml version="1.0" encoding="utf-8"?>
<sst xmlns="http://schemas.openxmlformats.org/spreadsheetml/2006/main" count="2665" uniqueCount="1036">
  <si>
    <t>各セルには入力規則（ひらがな、カタカナ、全角、半角等）および表示形式が設定されております。必要に応じて解除・変更を行って、各自入力しやすいように設定してください。</t>
    <rPh sb="0" eb="1">
      <t>カク</t>
    </rPh>
    <rPh sb="5" eb="7">
      <t>ニュウリョク</t>
    </rPh>
    <rPh sb="7" eb="9">
      <t>キソク</t>
    </rPh>
    <rPh sb="20" eb="22">
      <t>ゼンカク</t>
    </rPh>
    <rPh sb="23" eb="25">
      <t>ハンカク</t>
    </rPh>
    <rPh sb="25" eb="26">
      <t>トウ</t>
    </rPh>
    <rPh sb="30" eb="32">
      <t>ヒョウジ</t>
    </rPh>
    <rPh sb="32" eb="34">
      <t>ケイシキ</t>
    </rPh>
    <rPh sb="35" eb="37">
      <t>セッテイ</t>
    </rPh>
    <rPh sb="45" eb="47">
      <t>ヒツヨウ</t>
    </rPh>
    <rPh sb="48" eb="49">
      <t>オウ</t>
    </rPh>
    <rPh sb="51" eb="53">
      <t>カイジョ</t>
    </rPh>
    <rPh sb="54" eb="56">
      <t>ヘンコウ</t>
    </rPh>
    <rPh sb="57" eb="58">
      <t>オコナ</t>
    </rPh>
    <rPh sb="61" eb="63">
      <t>カクジ</t>
    </rPh>
    <rPh sb="63" eb="65">
      <t>ニュウリョク</t>
    </rPh>
    <rPh sb="72" eb="74">
      <t>セッテイ</t>
    </rPh>
    <phoneticPr fontId="23"/>
  </si>
  <si>
    <t>この画面と「作業員名簿」に表示されているコメントは［表示(V)］→[コメント(Ｃ）］と順にクリックすると消えますが、右上に</t>
    <rPh sb="2" eb="4">
      <t>ガメン</t>
    </rPh>
    <rPh sb="6" eb="9">
      <t>サギョウイン</t>
    </rPh>
    <rPh sb="9" eb="11">
      <t>メイボ</t>
    </rPh>
    <rPh sb="13" eb="15">
      <t>ヒョウジ</t>
    </rPh>
    <rPh sb="26" eb="28">
      <t>ヒョウジ</t>
    </rPh>
    <rPh sb="43" eb="44">
      <t>ジュン</t>
    </rPh>
    <rPh sb="52" eb="53">
      <t>キ</t>
    </rPh>
    <rPh sb="58" eb="60">
      <t>ミギウエ</t>
    </rPh>
    <phoneticPr fontId="23"/>
  </si>
  <si>
    <t>赤い三角印が出ているセルにカーソルを合わせると表示されます。入力方法等が出てますので読んでください。</t>
    <rPh sb="0" eb="1">
      <t>アカ</t>
    </rPh>
    <rPh sb="2" eb="4">
      <t>サンカク</t>
    </rPh>
    <rPh sb="4" eb="5">
      <t>シルシ</t>
    </rPh>
    <rPh sb="6" eb="7">
      <t>デ</t>
    </rPh>
    <rPh sb="18" eb="19">
      <t>ア</t>
    </rPh>
    <rPh sb="23" eb="25">
      <t>ヒョウジ</t>
    </rPh>
    <rPh sb="30" eb="32">
      <t>ニュウリョク</t>
    </rPh>
    <rPh sb="32" eb="34">
      <t>ホウホウ</t>
    </rPh>
    <rPh sb="34" eb="35">
      <t>トウ</t>
    </rPh>
    <rPh sb="36" eb="37">
      <t>デ</t>
    </rPh>
    <rPh sb="42" eb="43">
      <t>ヨ</t>
    </rPh>
    <phoneticPr fontId="23"/>
  </si>
  <si>
    <t>施 工 体 制 台 帳</t>
  </si>
  <si>
    <t>協力業者労務安全関係提出書類</t>
  </si>
  <si>
    <t>工事を担当するにあたり下記の書類を作業所へ一部ご提出</t>
  </si>
  <si>
    <t>下さい。</t>
  </si>
  <si>
    <t>尚、変更のあるときは速やかに再提出して下さい。</t>
  </si>
  <si>
    <t>目　　　次</t>
  </si>
  <si>
    <t>　１．施工体制台帳作成建設工事の通知</t>
  </si>
  <si>
    <t>　３．施工体制台帳</t>
  </si>
  <si>
    <t>　４．建設業法・雇用改善法に基づく届出書（変更届）</t>
  </si>
  <si>
    <t>　５．下請負業者編成表</t>
  </si>
  <si>
    <t>　６．作業員名簿</t>
  </si>
  <si>
    <t>　７．持込機械等</t>
  </si>
  <si>
    <t>(</t>
  </si>
  <si>
    <t>等</t>
  </si>
  <si>
    <t>)</t>
  </si>
  <si>
    <t>　８．持込機械等</t>
  </si>
  <si>
    <t>　９．工事用車輌届</t>
  </si>
  <si>
    <t>１０．危険物・有害物持込使用届</t>
  </si>
  <si>
    <t>１１．火気使用申請書</t>
  </si>
  <si>
    <t>施工体制台帳作成建設工事</t>
  </si>
  <si>
    <t>年</t>
  </si>
  <si>
    <t>月</t>
  </si>
  <si>
    <t>日</t>
  </si>
  <si>
    <t>下請負業者の皆さんへ</t>
  </si>
  <si>
    <t>【元請負業者】</t>
  </si>
  <si>
    <t>会 社 名</t>
  </si>
  <si>
    <t>事業所名</t>
  </si>
  <si>
    <t>施工体制台帳作成建設工事の通知</t>
  </si>
  <si>
    <t>　当工事は、建設業法（昭和２４年法律第１００号）第２４条の７に基づく施工体制台帳の作成を要する建</t>
  </si>
  <si>
    <t>　この建設工事に従事する下請負業者の方は、一次、二次等の層次を問わず、その請け負った建設工事を他</t>
  </si>
  <si>
    <t>の建設業を営む者（建設業の許可を受けていない者を含みます。）に請け負わせたときは、速やかに次の手</t>
  </si>
  <si>
    <t>続きを実施して下さい。</t>
  </si>
  <si>
    <t>しなければなりません。</t>
  </si>
  <si>
    <t>　①再下請負通知書の提出</t>
  </si>
  <si>
    <t>　　建設業法第２４条の７第２項の規定により、遅滞なく、建設業法施行規則（昭和２４年建設省令第１４</t>
  </si>
  <si>
    <t>　号）第１４条の４に規定する再下請負通知書により、自社の建設業登録や主任技術者等の選任状況及び再</t>
  </si>
  <si>
    <t>　下請負契約がある場合はその状況を、直近上位の注文者を通じて元請負業者に報告されるようお願いしま</t>
  </si>
  <si>
    <t>　す。</t>
  </si>
  <si>
    <t>　　一次下請負業者の方は、後次の下請負業者から提出される再下請負通知をとりまとめ、下請負業者編成</t>
  </si>
  <si>
    <t>　表とともに提出して下さい。</t>
  </si>
  <si>
    <t>　②再下請負業者にたいする通知</t>
  </si>
  <si>
    <t>　　他に下請負を行わせる場合は、この書面を複写し交付して、「もしさらに他の者に工事を請け負わせた</t>
  </si>
  <si>
    <t>　ときは、『再下請負通知書』を提出するとともに、関係する後次の下請負業者に対してこの書面の写しの</t>
  </si>
  <si>
    <t>　交付が必要である」旨を伝えなければなりません。</t>
  </si>
  <si>
    <t>　なお、当工事の概要は次の通りですが、不明の点は下記の担当者に照会ください。</t>
  </si>
  <si>
    <t>発注者名</t>
  </si>
  <si>
    <t>監督員名</t>
  </si>
  <si>
    <t>事業所の名称</t>
  </si>
  <si>
    <t>所 在 地</t>
  </si>
  <si>
    <t>所　 長 　名</t>
  </si>
  <si>
    <t>代 表 者</t>
  </si>
  <si>
    <t>記</t>
  </si>
  <si>
    <t>《下請負人に関する事項》</t>
  </si>
  <si>
    <t>代表者名</t>
  </si>
  <si>
    <t>許　可　業　種</t>
  </si>
  <si>
    <t>許　可　番　号</t>
  </si>
  <si>
    <t>許可（更新）年月日</t>
  </si>
  <si>
    <t>住　　所</t>
  </si>
  <si>
    <t>　</t>
  </si>
  <si>
    <t>第</t>
  </si>
  <si>
    <t>号</t>
  </si>
  <si>
    <t>電話番号</t>
  </si>
  <si>
    <t>工事名称</t>
  </si>
  <si>
    <t>工事内容</t>
  </si>
  <si>
    <t>自</t>
  </si>
  <si>
    <t>工　　期</t>
  </si>
  <si>
    <t>契 約 日</t>
  </si>
  <si>
    <t>至</t>
  </si>
  <si>
    <t>現場代理人名</t>
  </si>
  <si>
    <t>安全衛生責任者</t>
  </si>
  <si>
    <t>安全衛生推進者</t>
  </si>
  <si>
    <t>雇用管理責任者</t>
  </si>
  <si>
    <t>資格内容</t>
  </si>
  <si>
    <t>担当工事内容</t>
  </si>
  <si>
    <t>（記入要領）</t>
  </si>
  <si>
    <t>１．この様式は元請が作成し、一次下請負業者を通じて報告される再下請負通知書（様式第１号－甲）を添付することにより、</t>
  </si>
  <si>
    <t>２．上記の記載事項が発注者との請負契約書や、下請負契約書に記載ある場合は、その写しを添付することにより記載を省略する</t>
  </si>
  <si>
    <t>　②資格等による場合</t>
  </si>
  <si>
    <t>４．専門技術者には、土木・建築一式工事を施工する場合等でその工事に含まれる専門工事を施工するために必要な主任技術者を</t>
  </si>
  <si>
    <t>５．監理技術者及び専門技術者について次のものを添付すること。</t>
  </si>
  <si>
    <t>３．主任技術者の資格内容（該当するものを選んで記入する。</t>
  </si>
  <si>
    <t>　①経験年数による場合</t>
  </si>
  <si>
    <t>統一様式第１号－甲</t>
  </si>
  <si>
    <t>【報告下請負業者】</t>
  </si>
  <si>
    <t>TEL</t>
  </si>
  <si>
    <t>FAX</t>
  </si>
  <si>
    <t>《自社に関する事項》</t>
  </si>
  <si>
    <t>統一様式第１号－乙</t>
  </si>
  <si>
    <t>下請負業者編成表</t>
  </si>
  <si>
    <t xml:space="preserve">   （一次下請業者＝作成下請負業者）</t>
  </si>
  <si>
    <t>会　　社　　名</t>
  </si>
  <si>
    <t>主 任 技 術 者</t>
  </si>
  <si>
    <t>専 門 技 術 者</t>
  </si>
  <si>
    <t>工事</t>
  </si>
  <si>
    <t>工期</t>
  </si>
  <si>
    <t xml:space="preserve">   （二次下請負業者）</t>
  </si>
  <si>
    <t xml:space="preserve">   （三次下請負業者）</t>
  </si>
  <si>
    <t xml:space="preserve">   （四次下請負業者）</t>
  </si>
  <si>
    <t>１．一次下請負業者は、二次下請負業者以下の業者から提出された「届出書」（様式第１号－甲）に基づいて本表を</t>
  </si>
  <si>
    <t>　　作成の上、元請に届出ること。</t>
  </si>
  <si>
    <t>２．この下請負業者編成表でまとめきれない場合は、本葉式をコピーするなどして適宜使用すること。</t>
  </si>
  <si>
    <t>作　　業　　員　　名　　簿</t>
  </si>
  <si>
    <t>所　 長　 名</t>
  </si>
  <si>
    <t>フ リ ガ ナ</t>
  </si>
  <si>
    <t>雇入年月日</t>
  </si>
  <si>
    <t>生年月日</t>
  </si>
  <si>
    <t>最新の健康診断日</t>
  </si>
  <si>
    <t>教　育 ・ 資　格 ・ 免　許</t>
  </si>
  <si>
    <t>氏　　　名</t>
  </si>
  <si>
    <t>経験年数</t>
  </si>
  <si>
    <t>年　　齢</t>
  </si>
  <si>
    <t>血　　　　　圧</t>
  </si>
  <si>
    <t>技 能 講 習</t>
  </si>
  <si>
    <t>免　 　  許</t>
  </si>
  <si>
    <t>（注）</t>
  </si>
  <si>
    <t>持込時の点検表</t>
  </si>
  <si>
    <t>点検</t>
  </si>
  <si>
    <t>車 輌 系 建 設 機 械 等</t>
  </si>
  <si>
    <t>機　　械　　名</t>
  </si>
  <si>
    <t>点検結果</t>
  </si>
  <si>
    <t>クレーン</t>
  </si>
  <si>
    <t>ａ</t>
  </si>
  <si>
    <t>ｂ</t>
  </si>
  <si>
    <t>移動式クレーン</t>
  </si>
  <si>
    <t>過巻防止装置</t>
  </si>
  <si>
    <t>バケット</t>
  </si>
  <si>
    <t>デリック</t>
  </si>
  <si>
    <t>過負荷防止装置</t>
  </si>
  <si>
    <t>Ｄ</t>
  </si>
  <si>
    <t>ブーム・アーム</t>
  </si>
  <si>
    <t>エレベーター</t>
  </si>
  <si>
    <t>Ａ</t>
  </si>
  <si>
    <t>フックのはずれ止め</t>
  </si>
  <si>
    <t>建設用リフト</t>
  </si>
  <si>
    <t>起伏制御装置</t>
  </si>
  <si>
    <t>高所作業車</t>
  </si>
  <si>
    <t>　このたび、下記機械などを裏面の点検表により、点検整備の上持込・使用しますので、お届けします。</t>
  </si>
  <si>
    <t>旋回制御装置</t>
  </si>
  <si>
    <t>ゴンドラ</t>
  </si>
  <si>
    <t>なお、使用に際しては、関係法令に定められた事項を遵守します。</t>
  </si>
  <si>
    <t>主巻・補巻</t>
  </si>
  <si>
    <t>ブル・ドーザー</t>
  </si>
  <si>
    <t>起伏・旋回</t>
  </si>
  <si>
    <t>モーター・グレーダー</t>
  </si>
  <si>
    <t>クラッチ</t>
  </si>
  <si>
    <t>トラクターショベル</t>
  </si>
  <si>
    <t>ブレーキ・ロック</t>
  </si>
  <si>
    <t>警報装置</t>
  </si>
  <si>
    <t>すり積機</t>
  </si>
  <si>
    <t>ジブ</t>
  </si>
  <si>
    <t>アウトリガ</t>
  </si>
  <si>
    <t>スクレーパー</t>
  </si>
  <si>
    <t>メ ー カ ー</t>
  </si>
  <si>
    <t>製造年</t>
  </si>
  <si>
    <t>管理番号</t>
  </si>
  <si>
    <t>滑車</t>
  </si>
  <si>
    <t>ヘッドガード</t>
  </si>
  <si>
    <t>スクレープ・ドーザー</t>
  </si>
  <si>
    <t>フック・バケット</t>
  </si>
  <si>
    <t>照明</t>
  </si>
  <si>
    <t>パワーショベル</t>
  </si>
  <si>
    <t>機　械</t>
  </si>
  <si>
    <t>ワイヤロープ･チェーン</t>
  </si>
  <si>
    <t>操作装置</t>
  </si>
  <si>
    <t>ドラグ・ショベル(油圧ショベル)</t>
  </si>
  <si>
    <t>玉掛用具</t>
  </si>
  <si>
    <t>Ｅ</t>
  </si>
  <si>
    <t>バッケット・ブレード</t>
  </si>
  <si>
    <t>ドラグライン</t>
  </si>
  <si>
    <t>持込年月日</t>
  </si>
  <si>
    <t>Ｈ</t>
  </si>
  <si>
    <t>クラムシェル</t>
  </si>
  <si>
    <t>使用期間</t>
  </si>
  <si>
    <t>～</t>
  </si>
  <si>
    <t>性能表示</t>
  </si>
  <si>
    <t>バケット掘削機</t>
  </si>
  <si>
    <t>氏　　　　　　名</t>
  </si>
  <si>
    <t>資　　　格　　　の　　　種　　　類</t>
  </si>
  <si>
    <t>リーダ</t>
  </si>
  <si>
    <t>トレンチャー</t>
  </si>
  <si>
    <t>ブレーキ</t>
  </si>
  <si>
    <t>ハンマ･オーガ･バイブロ</t>
  </si>
  <si>
    <t>くい打機</t>
  </si>
  <si>
    <t>Ｂ</t>
  </si>
  <si>
    <t>油圧駆動装置</t>
  </si>
  <si>
    <t>くい抜機</t>
  </si>
  <si>
    <t>ハンドル</t>
  </si>
  <si>
    <t>ワイヤロープ・チェーン</t>
  </si>
  <si>
    <t>アース・ドリル</t>
  </si>
  <si>
    <t>タイヤ</t>
  </si>
  <si>
    <t>つり具等</t>
  </si>
  <si>
    <t>リバース･サーキュレーション･ドリル</t>
  </si>
  <si>
    <t>クローラ</t>
  </si>
  <si>
    <t>せん孔機</t>
  </si>
  <si>
    <t>アース・オーガー</t>
  </si>
  <si>
    <t>特　定</t>
  </si>
  <si>
    <t>有　効　期　限</t>
  </si>
  <si>
    <t>各種ミラー</t>
  </si>
  <si>
    <t>Ｆ</t>
  </si>
  <si>
    <t>駐車ブレーキ</t>
  </si>
  <si>
    <t>ペーパー・ドレーン・マシン</t>
  </si>
  <si>
    <t xml:space="preserve">千円 </t>
  </si>
  <si>
    <t>搭 乗 者</t>
  </si>
  <si>
    <t>方向指示器</t>
  </si>
  <si>
    <t>ブレーキロック</t>
  </si>
  <si>
    <t>地下連続壁施工機械</t>
  </si>
  <si>
    <t>そ の 他</t>
  </si>
  <si>
    <t>前後照灯</t>
  </si>
  <si>
    <t>ローラー</t>
  </si>
  <si>
    <t>左折プロテクター</t>
  </si>
  <si>
    <t>操縦装置</t>
  </si>
  <si>
    <t>クローラードリル</t>
  </si>
  <si>
    <t>タイヤ・鉄輪</t>
  </si>
  <si>
    <t>ドリルジャンボ</t>
  </si>
  <si>
    <t>昇降装置</t>
  </si>
  <si>
    <t>ロードヘッダー等</t>
  </si>
  <si>
    <t>ベッセル</t>
  </si>
  <si>
    <t>Ｇ</t>
  </si>
  <si>
    <t>配電盤</t>
  </si>
  <si>
    <t>コンクリート破砕機</t>
  </si>
  <si>
    <t>後方監視装置</t>
  </si>
  <si>
    <t>配線</t>
  </si>
  <si>
    <t>アスファルトフィニッシャー</t>
  </si>
  <si>
    <t>Ｃ</t>
  </si>
  <si>
    <t>突りょう</t>
  </si>
  <si>
    <t>絶縁</t>
  </si>
  <si>
    <t>スタビライザー</t>
  </si>
  <si>
    <t>作業床</t>
  </si>
  <si>
    <t>アース</t>
  </si>
  <si>
    <t>ロードプレーナー</t>
  </si>
  <si>
    <t>上記の持込機械等使用届を受理します。</t>
  </si>
  <si>
    <t>受理年月日</t>
  </si>
  <si>
    <t>受理№</t>
  </si>
  <si>
    <t>ロードカッター</t>
  </si>
  <si>
    <t>電気装置</t>
  </si>
  <si>
    <t>コンクリート吹付機</t>
  </si>
  <si>
    <t>ワイヤ・ライフライン</t>
  </si>
  <si>
    <t>ボーリンブマシン</t>
  </si>
  <si>
    <t>(注)</t>
  </si>
  <si>
    <t>1.持込機械等の届出は、当該機械を持込む会社（貸与を受けた会社が下請の場合はその会社）の</t>
  </si>
  <si>
    <t>重ダンプトラック</t>
  </si>
  <si>
    <t>　 受 理 証 確 認 者</t>
  </si>
  <si>
    <t>　代表者が所長に届け出ること。</t>
  </si>
  <si>
    <t>ダンプトラック</t>
  </si>
  <si>
    <t>2.点検表の点検結果欄には、該当する個所へＶ印を記入すること。</t>
  </si>
  <si>
    <t>ドラッグミキサー</t>
  </si>
  <si>
    <t>3.機械名１から６まではＡ、Ｂ欄を、７はＣ欄を、８から38まではＤ、Ｅ、Ｆ、Ｇ欄を、39から</t>
  </si>
  <si>
    <t>散水車</t>
  </si>
  <si>
    <t>　43まではＢ欄を、44はＢ、Ｄ、Ｅ欄を使用して点検すること。</t>
  </si>
  <si>
    <t>不整地運搬車</t>
  </si>
  <si>
    <t>4.点検結果のａ欄は、機械所有会社の確認欄とし、ｂ欄は持込会社または機械使用会社の確認欄</t>
  </si>
  <si>
    <t>コンクリートポンプ車</t>
  </si>
  <si>
    <t>　とする。元請が確認するときは、ｂ欄を利用すること。</t>
  </si>
  <si>
    <t>その他</t>
  </si>
  <si>
    <t>労務・安全様式第３号</t>
  </si>
  <si>
    <t>電 動 工 具 ・ 電 気 溶 接 機 等</t>
  </si>
  <si>
    <t>番号</t>
  </si>
  <si>
    <t>電動カンナ</t>
  </si>
  <si>
    <t>点検事項</t>
  </si>
  <si>
    <t>電動ドリル</t>
  </si>
  <si>
    <t>アース線</t>
  </si>
  <si>
    <t>電動丸のこ</t>
  </si>
  <si>
    <t>接地クランプ</t>
  </si>
  <si>
    <t>グラインダー等</t>
  </si>
  <si>
    <t>キャプタイヤ</t>
  </si>
  <si>
    <t>アーク溶接機</t>
  </si>
  <si>
    <t>コネクタ</t>
  </si>
  <si>
    <t>ウインチ</t>
  </si>
  <si>
    <t>接続端子の締結</t>
  </si>
  <si>
    <t>発電器</t>
  </si>
  <si>
    <t>充電部の絶縁</t>
  </si>
  <si>
    <t>トランス</t>
  </si>
  <si>
    <t>自動電撃防止装置</t>
  </si>
  <si>
    <t>コンプレッサー</t>
  </si>
  <si>
    <t>絶縁ホルダー</t>
  </si>
  <si>
    <t>送風機</t>
  </si>
  <si>
    <t>溶接保護面</t>
  </si>
  <si>
    <t>ポンプ類</t>
  </si>
  <si>
    <t>操作スイッチ</t>
  </si>
  <si>
    <t>ミキサー類</t>
  </si>
  <si>
    <t>絶縁抵抗測定値</t>
  </si>
  <si>
    <t>コンベヤー</t>
  </si>
  <si>
    <t>機 械 名</t>
  </si>
  <si>
    <t>規 格 ・ 性 能</t>
  </si>
  <si>
    <t>点検者</t>
  </si>
  <si>
    <t>使用期間(年月日)</t>
  </si>
  <si>
    <t>取扱者</t>
  </si>
  <si>
    <t>各種ブレーキの作動</t>
  </si>
  <si>
    <t>吹付機</t>
  </si>
  <si>
    <t>・</t>
  </si>
  <si>
    <t>手摺・囲い</t>
  </si>
  <si>
    <t>ボーリングマシン</t>
  </si>
  <si>
    <t>振動コンパクター</t>
  </si>
  <si>
    <t>バイブレーター</t>
  </si>
  <si>
    <t>鉄筋加工機</t>
  </si>
  <si>
    <t>回転部の囲い等</t>
  </si>
  <si>
    <t>電動チェーンブロック</t>
  </si>
  <si>
    <t>危険表示</t>
  </si>
  <si>
    <t>そ　　　の　　　他</t>
  </si>
  <si>
    <t>受理証確認欄</t>
  </si>
  <si>
    <t>3.絶縁抵抗測定値については、実測値（Ｍ　）を記入すること。</t>
  </si>
  <si>
    <t>4.持込機械届受理証を持込機械に貼付すること。</t>
  </si>
  <si>
    <t>労務・安全様式第４号</t>
  </si>
  <si>
    <t>工　事　用　車　輌　届</t>
  </si>
  <si>
    <t>　貴社の</t>
  </si>
  <si>
    <t>工事を施工するにあたり、下記の通りの車輌を</t>
  </si>
  <si>
    <t>運行しますので、お届けいたします。</t>
  </si>
  <si>
    <t>昭和</t>
  </si>
  <si>
    <t>対人</t>
  </si>
  <si>
    <t>対物</t>
  </si>
  <si>
    <t>搭乗者</t>
  </si>
  <si>
    <t>1.この届出書は車輌１台ごとに記入すること。</t>
  </si>
  <si>
    <t>2.この届出書に「任意保険」の証書（写し）を添付し提出すること。</t>
  </si>
  <si>
    <t>3.マイクロバス等についても記載すること。</t>
  </si>
  <si>
    <t>4.運転者が変わった場合はその都度届出ること。</t>
  </si>
  <si>
    <t>労務・安全様式第５号</t>
  </si>
  <si>
    <t>危険物・有害物持込使用届</t>
  </si>
  <si>
    <t>　このたび、下記の危険物・有害物を持込み使用するのでお届けします。なお、使用に際しては、関係法規</t>
  </si>
  <si>
    <t>に定められた事項を遵守するとともに盗難防止にも努めます。</t>
  </si>
  <si>
    <t>（災害又は健康霜害の発生しやすい場所は必ず記入する）</t>
  </si>
  <si>
    <t>（予定）</t>
  </si>
  <si>
    <t>（主なものを記入する。詳細は別に計画書を作成する）</t>
  </si>
  <si>
    <t>（防毒マスクなどの使用又は他の職種に関係ある事項などを記入する）</t>
  </si>
  <si>
    <t>1.商品名、種別含有成分等は材料に添付されているラベル成分表等から写し、記入して下さい。</t>
  </si>
  <si>
    <t>2.危険物とは軽油、灯油、プロパン、アセチレンガスなどをいう。</t>
  </si>
  <si>
    <t>3.有害物とは、塗装、防水などに使用する有機溶剤、特定化学物質などをいう。</t>
  </si>
  <si>
    <t>労務・安全様式第６号</t>
  </si>
  <si>
    <t>火 気 使 用 申 請 書</t>
  </si>
  <si>
    <t>　下記の要領で火気を使用いたしたくご許可願います。</t>
  </si>
  <si>
    <t>なお、火気使用の終了時には、必ずその旨ご報告いたします。</t>
  </si>
  <si>
    <t>時</t>
  </si>
  <si>
    <t>分</t>
  </si>
  <si>
    <t>※</t>
  </si>
  <si>
    <t>（許可年月日）</t>
  </si>
  <si>
    <t>元請</t>
  </si>
  <si>
    <t>建設業の許可と技術者</t>
  </si>
  <si>
    <t>　資格区分</t>
  </si>
  <si>
    <t>建設業の種類</t>
  </si>
  <si>
    <t>石</t>
  </si>
  <si>
    <t>管</t>
  </si>
  <si>
    <t xml:space="preserve"> 建設業法</t>
  </si>
  <si>
    <t xml:space="preserve"> 合格証明書</t>
  </si>
  <si>
    <t>１級建設機械施工技士</t>
  </si>
  <si>
    <t>◎</t>
  </si>
  <si>
    <t>「技術検定」</t>
  </si>
  <si>
    <t>○</t>
  </si>
  <si>
    <t>１級土木施工管理技士</t>
  </si>
  <si>
    <t>種</t>
  </si>
  <si>
    <t>土　　　　木</t>
  </si>
  <si>
    <t>２級土木施工管理技士</t>
  </si>
  <si>
    <t>鋼構造物塗装</t>
  </si>
  <si>
    <t>別</t>
  </si>
  <si>
    <t>薬 液 注 入</t>
  </si>
  <si>
    <t>１級建築施工管理技士</t>
  </si>
  <si>
    <t>建　　　　築</t>
  </si>
  <si>
    <t>２級建築施工管理技士</t>
  </si>
  <si>
    <t>躯　　　　体</t>
  </si>
  <si>
    <t>仕　 上 　げ</t>
  </si>
  <si>
    <t>１級電気工事施工管理技士</t>
  </si>
  <si>
    <t>２級電気工事施工管理技士</t>
  </si>
  <si>
    <t>１級管工事施工管理技士</t>
  </si>
  <si>
    <t>２級管工事施工管理技士</t>
  </si>
  <si>
    <t>１級造園施工管理技士</t>
  </si>
  <si>
    <t>２級造園施工管理技士</t>
  </si>
  <si>
    <t xml:space="preserve"> 建築士法</t>
  </si>
  <si>
    <t>１級建築士</t>
  </si>
  <si>
    <t>「建築士試験」</t>
  </si>
  <si>
    <t>２級建築士</t>
  </si>
  <si>
    <t>木造建築士</t>
  </si>
  <si>
    <t xml:space="preserve"> 技術士法</t>
  </si>
  <si>
    <t xml:space="preserve"> (部門)　　(選択科目)</t>
  </si>
  <si>
    <t>「技術士試験」</t>
  </si>
  <si>
    <t xml:space="preserve"> 電気工事士法</t>
  </si>
  <si>
    <t>「電気工事士試験」</t>
  </si>
  <si>
    <t>第１種電気工事士</t>
  </si>
  <si>
    <t xml:space="preserve"> 電気事業法「電気</t>
  </si>
  <si>
    <t>第２種電気工事士　　　　　　　　３年</t>
  </si>
  <si>
    <t xml:space="preserve"> 主任技術者国家試験等」</t>
  </si>
  <si>
    <t>電気主任技術者(１種､２種､３種)　５年</t>
  </si>
  <si>
    <t xml:space="preserve"> 消防法「消防</t>
  </si>
  <si>
    <t>甲種消防設備士</t>
  </si>
  <si>
    <t xml:space="preserve"> 設備士試験」</t>
  </si>
  <si>
    <t>乙種消防設備士</t>
  </si>
  <si>
    <t xml:space="preserve"> 職業能力開発促進法</t>
  </si>
  <si>
    <t xml:space="preserve"> (検定職種) 等級区分が２級のものは､合格後１年の実務経験を要する｡</t>
  </si>
  <si>
    <t>「技能検定」</t>
  </si>
  <si>
    <t>建築大工</t>
  </si>
  <si>
    <t>左　官</t>
  </si>
  <si>
    <t>給排水衛生設備配管</t>
  </si>
  <si>
    <t>タイル張り・タイル張り工</t>
  </si>
  <si>
    <t>石工・石材施工・石積み</t>
  </si>
  <si>
    <t>鉄筋組立て･鉄筋施工(選択科目｢鉄筋施工図作成作業｣及び ｢鉄筋組立て作業｣)</t>
  </si>
  <si>
    <t>工場板金</t>
  </si>
  <si>
    <t>建築板金･板金(選択科目｢建築板金作業｣)･板金工(選択科目｢建築板金作業｣)</t>
  </si>
  <si>
    <t>板金・板金工・打出し板金</t>
  </si>
  <si>
    <t>かわらぶき・スレート施工</t>
  </si>
  <si>
    <t>ガラス施工</t>
  </si>
  <si>
    <t>塗装・木工塗装・木工塗装工</t>
  </si>
  <si>
    <t>建築塗装・建築塗装工</t>
  </si>
  <si>
    <t>金属塗装・金属塗装工</t>
  </si>
  <si>
    <t>噴霧塗装</t>
  </si>
  <si>
    <t>畳製作・畳工</t>
  </si>
  <si>
    <t>内装仕上げ施工･ｶｰﾃﾝ施工･天井仕上げ施工･床仕上げ施工･表装･表具･表具工</t>
  </si>
  <si>
    <t>熱絶縁施工</t>
  </si>
  <si>
    <t>建具製作･建具工･木工(選択科目｢建具製作作業｣)･ｶｰﾃﾝｳｵｰﾙ施工･ｻｯｼ施工</t>
  </si>
  <si>
    <t>造　園</t>
  </si>
  <si>
    <t>防水施工</t>
  </si>
  <si>
    <t>さく井</t>
  </si>
  <si>
    <t>安全衛生
責 任 者</t>
    <rPh sb="0" eb="2">
      <t>アンゼン</t>
    </rPh>
    <rPh sb="2" eb="4">
      <t>エイセイ</t>
    </rPh>
    <rPh sb="5" eb="6">
      <t>セキ</t>
    </rPh>
    <rPh sb="7" eb="8">
      <t>ニン</t>
    </rPh>
    <rPh sb="9" eb="10">
      <t>モノ</t>
    </rPh>
    <phoneticPr fontId="23"/>
  </si>
  <si>
    <t>雇用管理
責 任 者</t>
    <rPh sb="0" eb="2">
      <t>コヨウ</t>
    </rPh>
    <rPh sb="2" eb="4">
      <t>カンリ</t>
    </rPh>
    <rPh sb="5" eb="6">
      <t>セキ</t>
    </rPh>
    <rPh sb="7" eb="8">
      <t>ニン</t>
    </rPh>
    <rPh sb="9" eb="10">
      <t>モノ</t>
    </rPh>
    <phoneticPr fontId="23"/>
  </si>
  <si>
    <t>事業所の名称（工事名）</t>
    <rPh sb="0" eb="3">
      <t>ジギョウショ</t>
    </rPh>
    <rPh sb="4" eb="6">
      <t>メイショウ</t>
    </rPh>
    <rPh sb="7" eb="10">
      <t>コウジメイ</t>
    </rPh>
    <phoneticPr fontId="23"/>
  </si>
  <si>
    <t>会社名</t>
    <rPh sb="0" eb="3">
      <t>カイシャメイ</t>
    </rPh>
    <phoneticPr fontId="23"/>
  </si>
  <si>
    <t>代表者名</t>
    <rPh sb="0" eb="3">
      <t>ダイヒョウシャ</t>
    </rPh>
    <rPh sb="3" eb="4">
      <t>メイ</t>
    </rPh>
    <phoneticPr fontId="23"/>
  </si>
  <si>
    <t>郵便番号</t>
    <rPh sb="0" eb="2">
      <t>ユウビン</t>
    </rPh>
    <rPh sb="2" eb="4">
      <t>バンゴウ</t>
    </rPh>
    <phoneticPr fontId="23"/>
  </si>
  <si>
    <t>住所</t>
    <rPh sb="0" eb="2">
      <t>ジュウショ</t>
    </rPh>
    <phoneticPr fontId="23"/>
  </si>
  <si>
    <t>現場代理人名</t>
    <rPh sb="0" eb="2">
      <t>ゲンバ</t>
    </rPh>
    <rPh sb="2" eb="4">
      <t>ダイリ</t>
    </rPh>
    <rPh sb="4" eb="5">
      <t>ニン</t>
    </rPh>
    <rPh sb="5" eb="6">
      <t>メイ</t>
    </rPh>
    <phoneticPr fontId="23"/>
  </si>
  <si>
    <t>安全衛生責任者名</t>
    <rPh sb="0" eb="2">
      <t>アンゼン</t>
    </rPh>
    <rPh sb="2" eb="4">
      <t>エイセイ</t>
    </rPh>
    <rPh sb="4" eb="7">
      <t>セキニンシャ</t>
    </rPh>
    <rPh sb="7" eb="8">
      <t>メイ</t>
    </rPh>
    <phoneticPr fontId="23"/>
  </si>
  <si>
    <t>雇用管理責任者名</t>
    <rPh sb="0" eb="2">
      <t>コヨウ</t>
    </rPh>
    <rPh sb="2" eb="4">
      <t>カンリ</t>
    </rPh>
    <rPh sb="4" eb="7">
      <t>セキニンシャ</t>
    </rPh>
    <rPh sb="7" eb="8">
      <t>メイ</t>
    </rPh>
    <phoneticPr fontId="23"/>
  </si>
  <si>
    <t>安全衛生推進者名</t>
    <rPh sb="0" eb="2">
      <t>アンゼン</t>
    </rPh>
    <rPh sb="2" eb="4">
      <t>エイセイ</t>
    </rPh>
    <rPh sb="4" eb="7">
      <t>スイシンシャ</t>
    </rPh>
    <rPh sb="7" eb="8">
      <t>メイ</t>
    </rPh>
    <phoneticPr fontId="23"/>
  </si>
  <si>
    <t>専門技術者名</t>
    <rPh sb="0" eb="2">
      <t>センモン</t>
    </rPh>
    <rPh sb="2" eb="5">
      <t>ギジュツシャ</t>
    </rPh>
    <rPh sb="5" eb="6">
      <t>メイ</t>
    </rPh>
    <phoneticPr fontId="23"/>
  </si>
  <si>
    <t>許可業種</t>
    <rPh sb="0" eb="2">
      <t>キョカ</t>
    </rPh>
    <rPh sb="2" eb="4">
      <t>ギョウシュ</t>
    </rPh>
    <phoneticPr fontId="23"/>
  </si>
  <si>
    <t>大臣または知事</t>
    <rPh sb="0" eb="2">
      <t>ダイジン</t>
    </rPh>
    <rPh sb="5" eb="7">
      <t>チジ</t>
    </rPh>
    <phoneticPr fontId="23"/>
  </si>
  <si>
    <t>特定または一般</t>
    <rPh sb="0" eb="2">
      <t>トクテイ</t>
    </rPh>
    <rPh sb="5" eb="7">
      <t>イッパン</t>
    </rPh>
    <phoneticPr fontId="23"/>
  </si>
  <si>
    <t>番号(第○○○○○号の数字のみ)</t>
    <rPh sb="0" eb="2">
      <t>バンゴウ</t>
    </rPh>
    <rPh sb="3" eb="4">
      <t>ダイ</t>
    </rPh>
    <rPh sb="9" eb="10">
      <t>ゴウ</t>
    </rPh>
    <rPh sb="11" eb="13">
      <t>スウジ</t>
    </rPh>
    <phoneticPr fontId="23"/>
  </si>
  <si>
    <t>許可（更新）年月日</t>
    <rPh sb="0" eb="2">
      <t>キョカ</t>
    </rPh>
    <rPh sb="3" eb="5">
      <t>コウシン</t>
    </rPh>
    <rPh sb="6" eb="9">
      <t>ネンガッピ</t>
    </rPh>
    <phoneticPr fontId="23"/>
  </si>
  <si>
    <t>工期（自）</t>
    <rPh sb="0" eb="2">
      <t>コウキ</t>
    </rPh>
    <rPh sb="3" eb="4">
      <t>ジ</t>
    </rPh>
    <phoneticPr fontId="23"/>
  </si>
  <si>
    <t>工期（至）</t>
    <rPh sb="0" eb="2">
      <t>コウキ</t>
    </rPh>
    <rPh sb="3" eb="4">
      <t>イタ</t>
    </rPh>
    <phoneticPr fontId="23"/>
  </si>
  <si>
    <t>建設業許可</t>
    <rPh sb="0" eb="3">
      <t>ケンセツギョウ</t>
    </rPh>
    <rPh sb="3" eb="5">
      <t>キョカ</t>
    </rPh>
    <phoneticPr fontId="23"/>
  </si>
  <si>
    <t>主任技術者名</t>
    <rPh sb="0" eb="2">
      <t>シュニン</t>
    </rPh>
    <rPh sb="2" eb="5">
      <t>ギジュツシャ</t>
    </rPh>
    <rPh sb="5" eb="6">
      <t>メイ</t>
    </rPh>
    <phoneticPr fontId="23"/>
  </si>
  <si>
    <t>専門技術者資格内容</t>
    <rPh sb="0" eb="2">
      <t>センモン</t>
    </rPh>
    <rPh sb="2" eb="5">
      <t>ギジュツシャ</t>
    </rPh>
    <rPh sb="5" eb="7">
      <t>シカク</t>
    </rPh>
    <rPh sb="7" eb="9">
      <t>ナイヨウ</t>
    </rPh>
    <phoneticPr fontId="23"/>
  </si>
  <si>
    <t>主任技術者資格内容</t>
    <rPh sb="0" eb="2">
      <t>シュニン</t>
    </rPh>
    <rPh sb="2" eb="5">
      <t>ギジュツシャ</t>
    </rPh>
    <rPh sb="5" eb="7">
      <t>シカク</t>
    </rPh>
    <rPh sb="7" eb="9">
      <t>ナイヨウ</t>
    </rPh>
    <phoneticPr fontId="23"/>
  </si>
  <si>
    <t>工事業</t>
    <rPh sb="0" eb="2">
      <t>コウジ</t>
    </rPh>
    <rPh sb="2" eb="3">
      <t>ギョウ</t>
    </rPh>
    <phoneticPr fontId="23"/>
  </si>
  <si>
    <t>会  社  名</t>
    <rPh sb="0" eb="1">
      <t>カイ</t>
    </rPh>
    <rPh sb="3" eb="4">
      <t>シャ</t>
    </rPh>
    <rPh sb="6" eb="7">
      <t>メイ</t>
    </rPh>
    <phoneticPr fontId="23"/>
  </si>
  <si>
    <t>代 表 者 名</t>
    <rPh sb="0" eb="1">
      <t>ダイ</t>
    </rPh>
    <rPh sb="2" eb="3">
      <t>ヒョウ</t>
    </rPh>
    <rPh sb="4" eb="5">
      <t>モノ</t>
    </rPh>
    <rPh sb="6" eb="7">
      <t>メイ</t>
    </rPh>
    <phoneticPr fontId="23"/>
  </si>
  <si>
    <t>主任技術者　専任･非専任の別</t>
    <rPh sb="0" eb="2">
      <t>シュニン</t>
    </rPh>
    <rPh sb="2" eb="5">
      <t>ギジュツシャ</t>
    </rPh>
    <rPh sb="6" eb="8">
      <t>センニン</t>
    </rPh>
    <rPh sb="9" eb="10">
      <t>ヒ</t>
    </rPh>
    <rPh sb="10" eb="12">
      <t>センニン</t>
    </rPh>
    <rPh sb="13" eb="14">
      <t>ベツ</t>
    </rPh>
    <phoneticPr fontId="23"/>
  </si>
  <si>
    <t>※</t>
    <phoneticPr fontId="23"/>
  </si>
  <si>
    <t>職　種</t>
    <rPh sb="0" eb="1">
      <t>ショク</t>
    </rPh>
    <rPh sb="2" eb="3">
      <t>タネ</t>
    </rPh>
    <phoneticPr fontId="23"/>
  </si>
  <si>
    <t>家　族　連　絡　先</t>
    <phoneticPr fontId="23"/>
  </si>
  <si>
    <t>血液型</t>
    <rPh sb="0" eb="3">
      <t>ケツエキガタ</t>
    </rPh>
    <phoneticPr fontId="23"/>
  </si>
  <si>
    <t>年</t>
    <rPh sb="0" eb="1">
      <t>ネン</t>
    </rPh>
    <phoneticPr fontId="23"/>
  </si>
  <si>
    <t>月</t>
    <rPh sb="0" eb="1">
      <t>ガツ</t>
    </rPh>
    <phoneticPr fontId="23"/>
  </si>
  <si>
    <t>日</t>
    <rPh sb="0" eb="1">
      <t>ニチ</t>
    </rPh>
    <phoneticPr fontId="23"/>
  </si>
  <si>
    <t>ｺｰﾄﾞ</t>
    <phoneticPr fontId="23"/>
  </si>
  <si>
    <t>ｺｰﾄﾞ</t>
    <phoneticPr fontId="23"/>
  </si>
  <si>
    <t>元　請
確認欄</t>
    <rPh sb="0" eb="1">
      <t>モト</t>
    </rPh>
    <rPh sb="2" eb="3">
      <t>ショウ</t>
    </rPh>
    <rPh sb="4" eb="6">
      <t>カクニン</t>
    </rPh>
    <rPh sb="6" eb="7">
      <t>ラン</t>
    </rPh>
    <phoneticPr fontId="23"/>
  </si>
  <si>
    <t>入場年月日</t>
    <rPh sb="0" eb="2">
      <t>ニュウジョウ</t>
    </rPh>
    <rPh sb="2" eb="5">
      <t>ネンガッピ</t>
    </rPh>
    <phoneticPr fontId="23"/>
  </si>
  <si>
    <t>退場年月日</t>
    <rPh sb="0" eb="2">
      <t>タイジョウ</t>
    </rPh>
    <rPh sb="2" eb="5">
      <t>ネンガッピ</t>
    </rPh>
    <phoneticPr fontId="23"/>
  </si>
  <si>
    <t xml:space="preserve">労務・安全様式第１号 </t>
    <phoneticPr fontId="23"/>
  </si>
  <si>
    <t>氏名</t>
    <rPh sb="0" eb="2">
      <t>シメイ</t>
    </rPh>
    <phoneticPr fontId="23"/>
  </si>
  <si>
    <t>雇用年月日</t>
    <rPh sb="0" eb="2">
      <t>コヨウ</t>
    </rPh>
    <rPh sb="2" eb="5">
      <t>ネンガッピ</t>
    </rPh>
    <phoneticPr fontId="23"/>
  </si>
  <si>
    <t>経験年数</t>
    <rPh sb="0" eb="2">
      <t>ケイケン</t>
    </rPh>
    <rPh sb="2" eb="4">
      <t>ネンスウ</t>
    </rPh>
    <phoneticPr fontId="23"/>
  </si>
  <si>
    <t>生年月日</t>
    <rPh sb="0" eb="2">
      <t>セイネン</t>
    </rPh>
    <rPh sb="2" eb="4">
      <t>ガッピ</t>
    </rPh>
    <phoneticPr fontId="23"/>
  </si>
  <si>
    <t>年齢</t>
    <rPh sb="0" eb="2">
      <t>ネンレイ</t>
    </rPh>
    <phoneticPr fontId="23"/>
  </si>
  <si>
    <t>現住所</t>
    <rPh sb="0" eb="3">
      <t>ゲンジュウショ</t>
    </rPh>
    <phoneticPr fontId="23"/>
  </si>
  <si>
    <t>TEL</t>
    <phoneticPr fontId="23"/>
  </si>
  <si>
    <t>家族連絡先</t>
    <rPh sb="0" eb="2">
      <t>カゾク</t>
    </rPh>
    <rPh sb="2" eb="5">
      <t>レンラクサキ</t>
    </rPh>
    <phoneticPr fontId="23"/>
  </si>
  <si>
    <t>健康診断日</t>
    <rPh sb="0" eb="2">
      <t>ケンコウ</t>
    </rPh>
    <rPh sb="2" eb="4">
      <t>シンダン</t>
    </rPh>
    <rPh sb="4" eb="5">
      <t>ビ</t>
    </rPh>
    <phoneticPr fontId="23"/>
  </si>
  <si>
    <t>血圧</t>
    <rPh sb="0" eb="2">
      <t>ケツアツ</t>
    </rPh>
    <phoneticPr fontId="23"/>
  </si>
  <si>
    <t>特殊健康診断日</t>
    <rPh sb="0" eb="2">
      <t>トクシュ</t>
    </rPh>
    <rPh sb="2" eb="4">
      <t>ケンコウ</t>
    </rPh>
    <rPh sb="4" eb="6">
      <t>シンダン</t>
    </rPh>
    <rPh sb="6" eb="7">
      <t>ビ</t>
    </rPh>
    <phoneticPr fontId="23"/>
  </si>
  <si>
    <t>種類</t>
    <rPh sb="0" eb="2">
      <t>シュルイ</t>
    </rPh>
    <phoneticPr fontId="23"/>
  </si>
  <si>
    <t>雇入・職長・特別教育</t>
    <rPh sb="0" eb="2">
      <t>ヤトイイレ</t>
    </rPh>
    <rPh sb="3" eb="5">
      <t>ショクチョウ</t>
    </rPh>
    <rPh sb="6" eb="8">
      <t>トクベツ</t>
    </rPh>
    <rPh sb="8" eb="10">
      <t>キョウイク</t>
    </rPh>
    <phoneticPr fontId="23"/>
  </si>
  <si>
    <t>技能講習</t>
    <rPh sb="0" eb="2">
      <t>ギノウ</t>
    </rPh>
    <rPh sb="2" eb="4">
      <t>コウシュウ</t>
    </rPh>
    <phoneticPr fontId="23"/>
  </si>
  <si>
    <t>免　　許</t>
    <rPh sb="0" eb="1">
      <t>メン</t>
    </rPh>
    <rPh sb="3" eb="4">
      <t>モト</t>
    </rPh>
    <phoneticPr fontId="23"/>
  </si>
  <si>
    <t>ﾌﾘｶﾞﾅ</t>
    <phoneticPr fontId="23"/>
  </si>
  <si>
    <t>該当職種に
就労した年齢</t>
    <rPh sb="0" eb="2">
      <t>ガイトウ</t>
    </rPh>
    <rPh sb="2" eb="4">
      <t>ショクシュ</t>
    </rPh>
    <rPh sb="6" eb="8">
      <t>シュウロウ</t>
    </rPh>
    <rPh sb="10" eb="12">
      <t>ネンレイ</t>
    </rPh>
    <phoneticPr fontId="23"/>
  </si>
  <si>
    <t>２．経験年数は現在担当している仕事の経験年数を記入する｡
３．各社別に作成するのが原則ですが､リース機械等の運転者は一緒でも良い｡</t>
    <rPh sb="31" eb="34">
      <t>カクシャベツ</t>
    </rPh>
    <rPh sb="35" eb="37">
      <t>サクセイ</t>
    </rPh>
    <rPh sb="41" eb="43">
      <t>ゲンソク</t>
    </rPh>
    <rPh sb="50" eb="53">
      <t>キカイトウ</t>
    </rPh>
    <rPh sb="54" eb="57">
      <t>ウンテンシャ</t>
    </rPh>
    <rPh sb="58" eb="60">
      <t>イッショ</t>
    </rPh>
    <rPh sb="62" eb="63">
      <t>ヨ</t>
    </rPh>
    <phoneticPr fontId="23"/>
  </si>
  <si>
    <t>※１</t>
    <phoneticPr fontId="23"/>
  </si>
  <si>
    <t>※２</t>
  </si>
  <si>
    <t>工事</t>
    <rPh sb="0" eb="2">
      <t>コウジ</t>
    </rPh>
    <phoneticPr fontId="23"/>
  </si>
  <si>
    <t>安全衛生責任者</t>
    <rPh sb="0" eb="2">
      <t>アンゼン</t>
    </rPh>
    <rPh sb="2" eb="4">
      <t>エイセイ</t>
    </rPh>
    <rPh sb="4" eb="7">
      <t>セキニンシャ</t>
    </rPh>
    <phoneticPr fontId="23"/>
  </si>
  <si>
    <t>会　　社　　名</t>
    <rPh sb="0" eb="1">
      <t>カイ</t>
    </rPh>
    <rPh sb="3" eb="4">
      <t>シャ</t>
    </rPh>
    <rPh sb="6" eb="7">
      <t>メイ</t>
    </rPh>
    <phoneticPr fontId="23"/>
  </si>
  <si>
    <t>主 任 技 術 者</t>
    <rPh sb="0" eb="1">
      <t>シュ</t>
    </rPh>
    <rPh sb="2" eb="3">
      <t>ニン</t>
    </rPh>
    <rPh sb="4" eb="5">
      <t>ワザ</t>
    </rPh>
    <rPh sb="6" eb="7">
      <t>ジュツ</t>
    </rPh>
    <rPh sb="8" eb="9">
      <t>モノ</t>
    </rPh>
    <phoneticPr fontId="23"/>
  </si>
  <si>
    <t>専 門 技 術 者</t>
    <rPh sb="0" eb="1">
      <t>セン</t>
    </rPh>
    <rPh sb="2" eb="3">
      <t>モン</t>
    </rPh>
    <rPh sb="4" eb="5">
      <t>ワザ</t>
    </rPh>
    <rPh sb="6" eb="7">
      <t>ジュツ</t>
    </rPh>
    <rPh sb="8" eb="9">
      <t>モノ</t>
    </rPh>
    <phoneticPr fontId="23"/>
  </si>
  <si>
    <t>担当工事内容</t>
    <rPh sb="0" eb="2">
      <t>タントウ</t>
    </rPh>
    <rPh sb="2" eb="4">
      <t>コウジ</t>
    </rPh>
    <rPh sb="4" eb="6">
      <t>ナイヨウ</t>
    </rPh>
    <phoneticPr fontId="23"/>
  </si>
  <si>
    <t>～</t>
    <phoneticPr fontId="23"/>
  </si>
  <si>
    <t>元請名称</t>
    <rPh sb="0" eb="2">
      <t>モトウケ</t>
    </rPh>
    <rPh sb="2" eb="4">
      <t>メイショウ</t>
    </rPh>
    <phoneticPr fontId="23"/>
  </si>
  <si>
    <t>監督員名</t>
    <rPh sb="0" eb="2">
      <t>カントク</t>
    </rPh>
    <rPh sb="2" eb="3">
      <t>イン</t>
    </rPh>
    <rPh sb="3" eb="4">
      <t>メイ</t>
    </rPh>
    <phoneticPr fontId="23"/>
  </si>
  <si>
    <t>住　　所</t>
    <rPh sb="0" eb="1">
      <t>ジュウ</t>
    </rPh>
    <rPh sb="3" eb="4">
      <t>トコロ</t>
    </rPh>
    <phoneticPr fontId="23"/>
  </si>
  <si>
    <t>＜下記名簿の作成について＞</t>
    <rPh sb="1" eb="3">
      <t>カキ</t>
    </rPh>
    <rPh sb="3" eb="5">
      <t>メイボ</t>
    </rPh>
    <rPh sb="6" eb="8">
      <t>サクセイ</t>
    </rPh>
    <phoneticPr fontId="23"/>
  </si>
  <si>
    <t>ｺﾒﾝﾄが表示されている欄は指示通りに入力して下さい。ｺﾒﾝﾄを非表示にするには［表示］→［ｺﾒﾝﾄ］と順にクリックして下さい。</t>
    <rPh sb="5" eb="7">
      <t>ヒョウジ</t>
    </rPh>
    <rPh sb="12" eb="13">
      <t>ラン</t>
    </rPh>
    <rPh sb="14" eb="16">
      <t>シジ</t>
    </rPh>
    <rPh sb="16" eb="17">
      <t>トオ</t>
    </rPh>
    <rPh sb="19" eb="21">
      <t>ニュウリョク</t>
    </rPh>
    <rPh sb="23" eb="24">
      <t>クダ</t>
    </rPh>
    <rPh sb="32" eb="33">
      <t>ヒ</t>
    </rPh>
    <rPh sb="33" eb="35">
      <t>ヒョウジ</t>
    </rPh>
    <rPh sb="41" eb="43">
      <t>ヒョウジ</t>
    </rPh>
    <rPh sb="52" eb="53">
      <t>ジュン</t>
    </rPh>
    <rPh sb="60" eb="61">
      <t>クダ</t>
    </rPh>
    <phoneticPr fontId="23"/>
  </si>
  <si>
    <t>「経験年数」は他業種に就労していた期間等を考慮していないため、正確とはいえません。</t>
    <rPh sb="1" eb="3">
      <t>ケイケン</t>
    </rPh>
    <rPh sb="3" eb="5">
      <t>ネンスウ</t>
    </rPh>
    <rPh sb="7" eb="10">
      <t>タギョウシュ</t>
    </rPh>
    <rPh sb="11" eb="13">
      <t>シュウロウ</t>
    </rPh>
    <rPh sb="17" eb="19">
      <t>キカン</t>
    </rPh>
    <rPh sb="19" eb="20">
      <t>トウ</t>
    </rPh>
    <rPh sb="21" eb="23">
      <t>コウリョ</t>
    </rPh>
    <rPh sb="31" eb="33">
      <t>セイカク</t>
    </rPh>
    <phoneticPr fontId="23"/>
  </si>
  <si>
    <t>「ｺｰﾄﾞ」は数字にしてありますが、ｱﾙﾌｧﾍﾞｯﾄ等、ご自由に変えて使用できます。「※１」「※２」は班別並べ替え等の際に使用して下さい。</t>
    <rPh sb="7" eb="9">
      <t>スウジ</t>
    </rPh>
    <rPh sb="26" eb="27">
      <t>トウ</t>
    </rPh>
    <rPh sb="29" eb="31">
      <t>ジユウ</t>
    </rPh>
    <rPh sb="32" eb="33">
      <t>カ</t>
    </rPh>
    <rPh sb="35" eb="37">
      <t>シヨウ</t>
    </rPh>
    <rPh sb="51" eb="53">
      <t>ハンベツ</t>
    </rPh>
    <rPh sb="53" eb="54">
      <t>ナラ</t>
    </rPh>
    <rPh sb="55" eb="56">
      <t>カ</t>
    </rPh>
    <rPh sb="57" eb="58">
      <t>トウ</t>
    </rPh>
    <rPh sb="59" eb="60">
      <t>サイ</t>
    </rPh>
    <rPh sb="61" eb="63">
      <t>シヨウ</t>
    </rPh>
    <rPh sb="65" eb="66">
      <t>クダ</t>
    </rPh>
    <phoneticPr fontId="23"/>
  </si>
  <si>
    <t>現　　　住　　　所</t>
    <phoneticPr fontId="23"/>
  </si>
  <si>
    <t>事業所の名称</t>
    <rPh sb="0" eb="3">
      <t>ジギョウショ</t>
    </rPh>
    <rPh sb="4" eb="6">
      <t>メイショウ</t>
    </rPh>
    <phoneticPr fontId="23"/>
  </si>
  <si>
    <t>所　　　　長</t>
    <rPh sb="0" eb="1">
      <t>ショ</t>
    </rPh>
    <rPh sb="5" eb="6">
      <t>チョウ</t>
    </rPh>
    <phoneticPr fontId="23"/>
  </si>
  <si>
    <t>持込会社名</t>
    <rPh sb="0" eb="2">
      <t>モチコ</t>
    </rPh>
    <rPh sb="2" eb="5">
      <t>カイシャメイ</t>
    </rPh>
    <phoneticPr fontId="23"/>
  </si>
  <si>
    <t>持込み機械等</t>
    <rPh sb="0" eb="2">
      <t>モチコ</t>
    </rPh>
    <rPh sb="3" eb="6">
      <t>キカイトウ</t>
    </rPh>
    <phoneticPr fontId="23"/>
  </si>
  <si>
    <t>（</t>
    <phoneticPr fontId="23"/>
  </si>
  <si>
    <t>電気工具</t>
    <rPh sb="0" eb="2">
      <t>デンキ</t>
    </rPh>
    <rPh sb="2" eb="4">
      <t>コウグ</t>
    </rPh>
    <phoneticPr fontId="23"/>
  </si>
  <si>
    <t>電気溶接機</t>
    <rPh sb="0" eb="2">
      <t>デンキ</t>
    </rPh>
    <rPh sb="2" eb="5">
      <t>ヨウセツキ</t>
    </rPh>
    <phoneticPr fontId="23"/>
  </si>
  <si>
    <t>等</t>
    <rPh sb="0" eb="1">
      <t>トウ</t>
    </rPh>
    <phoneticPr fontId="23"/>
  </si>
  <si>
    <t>）</t>
    <phoneticPr fontId="23"/>
  </si>
  <si>
    <t>使用届</t>
    <rPh sb="0" eb="3">
      <t>シヨウトドケ</t>
    </rPh>
    <phoneticPr fontId="23"/>
  </si>
  <si>
    <t>持込機械等</t>
    <rPh sb="0" eb="2">
      <t>モチコ</t>
    </rPh>
    <rPh sb="2" eb="5">
      <t>キカイトウ</t>
    </rPh>
    <phoneticPr fontId="23"/>
  </si>
  <si>
    <t>（</t>
    <phoneticPr fontId="23"/>
  </si>
  <si>
    <t>移 動 式 ク レ ー ン
車 両 系 建 設 機 械</t>
    <rPh sb="0" eb="1">
      <t>ワタル</t>
    </rPh>
    <rPh sb="2" eb="3">
      <t>ドウ</t>
    </rPh>
    <rPh sb="4" eb="5">
      <t>シキ</t>
    </rPh>
    <rPh sb="14" eb="15">
      <t>クルマ</t>
    </rPh>
    <rPh sb="16" eb="17">
      <t>リョウ</t>
    </rPh>
    <rPh sb="18" eb="19">
      <t>ケイ</t>
    </rPh>
    <rPh sb="20" eb="21">
      <t>タツル</t>
    </rPh>
    <rPh sb="22" eb="23">
      <t>シツラ</t>
    </rPh>
    <rPh sb="24" eb="25">
      <t>キ</t>
    </rPh>
    <rPh sb="26" eb="27">
      <t>カセ</t>
    </rPh>
    <phoneticPr fontId="23"/>
  </si>
  <si>
    <t>)</t>
    <phoneticPr fontId="23"/>
  </si>
  <si>
    <r>
      <t xml:space="preserve">運転者
</t>
    </r>
    <r>
      <rPr>
        <sz val="8"/>
        <rFont val="ＭＳ 明朝"/>
        <family val="1"/>
        <charset val="128"/>
      </rPr>
      <t>(取扱者)</t>
    </r>
    <rPh sb="0" eb="3">
      <t>ウンテンシャ</t>
    </rPh>
    <rPh sb="6" eb="9">
      <t>トリアツカイシャ</t>
    </rPh>
    <phoneticPr fontId="23"/>
  </si>
  <si>
    <t>加入額</t>
    <rPh sb="0" eb="2">
      <t>カニュウ</t>
    </rPh>
    <rPh sb="2" eb="3">
      <t>ガク</t>
    </rPh>
    <phoneticPr fontId="23"/>
  </si>
  <si>
    <t>機械所有会社</t>
    <rPh sb="0" eb="2">
      <t>キカイ</t>
    </rPh>
    <rPh sb="2" eb="4">
      <t>ショユウ</t>
    </rPh>
    <rPh sb="4" eb="6">
      <t>ガイシャ</t>
    </rPh>
    <phoneticPr fontId="23"/>
  </si>
  <si>
    <t>点検責任者名</t>
    <rPh sb="0" eb="2">
      <t>テンケン</t>
    </rPh>
    <rPh sb="2" eb="5">
      <t>セキニンシャ</t>
    </rPh>
    <rPh sb="5" eb="6">
      <t>メイ</t>
    </rPh>
    <phoneticPr fontId="23"/>
  </si>
  <si>
    <t>点 検 事 項</t>
  </si>
  <si>
    <t>点 検 事 項</t>
    <rPh sb="0" eb="1">
      <t>テン</t>
    </rPh>
    <rPh sb="2" eb="3">
      <t>ケン</t>
    </rPh>
    <rPh sb="4" eb="5">
      <t>コト</t>
    </rPh>
    <rPh sb="6" eb="7">
      <t>コウ</t>
    </rPh>
    <phoneticPr fontId="23"/>
  </si>
  <si>
    <t>移 動 式 ク レ ー ン 等</t>
    <rPh sb="0" eb="1">
      <t>ワタル</t>
    </rPh>
    <rPh sb="2" eb="3">
      <t>ドウ</t>
    </rPh>
    <rPh sb="4" eb="5">
      <t>シキ</t>
    </rPh>
    <rPh sb="14" eb="15">
      <t>トウ</t>
    </rPh>
    <phoneticPr fontId="23"/>
  </si>
  <si>
    <t>機械所有会社名</t>
    <rPh sb="0" eb="2">
      <t>キカイ</t>
    </rPh>
    <rPh sb="2" eb="4">
      <t>ショユウ</t>
    </rPh>
    <rPh sb="4" eb="7">
      <t>カイシャメイ</t>
    </rPh>
    <phoneticPr fontId="23"/>
  </si>
  <si>
    <t>所   長   名</t>
    <rPh sb="0" eb="1">
      <t>ショ</t>
    </rPh>
    <rPh sb="4" eb="5">
      <t>チョウ</t>
    </rPh>
    <rPh sb="8" eb="9">
      <t>メイ</t>
    </rPh>
    <phoneticPr fontId="23"/>
  </si>
  <si>
    <t>現場代理人
(現場責任者)</t>
    <rPh sb="0" eb="2">
      <t>ゲンバ</t>
    </rPh>
    <rPh sb="2" eb="5">
      <t>ダイリニン</t>
    </rPh>
    <rPh sb="7" eb="9">
      <t>ゲンバ</t>
    </rPh>
    <rPh sb="9" eb="12">
      <t>セキニンシャ</t>
    </rPh>
    <phoneticPr fontId="23"/>
  </si>
  <si>
    <t>万円</t>
    <rPh sb="0" eb="2">
      <t>マンエン</t>
    </rPh>
    <phoneticPr fontId="23"/>
  </si>
  <si>
    <t>自</t>
    <rPh sb="0" eb="1">
      <t>ジ</t>
    </rPh>
    <phoneticPr fontId="23"/>
  </si>
  <si>
    <t>～経由</t>
    <rPh sb="1" eb="3">
      <t>ケイユ</t>
    </rPh>
    <phoneticPr fontId="23"/>
  </si>
  <si>
    <t>～至</t>
    <rPh sb="1" eb="2">
      <t>イタ</t>
    </rPh>
    <phoneticPr fontId="23"/>
  </si>
  <si>
    <t>工事名称及び
使用場所</t>
    <rPh sb="0" eb="2">
      <t>コウジ</t>
    </rPh>
    <rPh sb="2" eb="4">
      <t>メイショウ</t>
    </rPh>
    <rPh sb="4" eb="5">
      <t>オヨ</t>
    </rPh>
    <rPh sb="7" eb="9">
      <t>シヨウ</t>
    </rPh>
    <rPh sb="9" eb="11">
      <t>バショ</t>
    </rPh>
    <phoneticPr fontId="23"/>
  </si>
  <si>
    <t>作業主任者</t>
    <rPh sb="0" eb="2">
      <t>サギョウ</t>
    </rPh>
    <rPh sb="2" eb="5">
      <t>シュニンシャ</t>
    </rPh>
    <phoneticPr fontId="23"/>
  </si>
  <si>
    <t>危険物取扱責任者</t>
    <rPh sb="0" eb="3">
      <t>キケンブツ</t>
    </rPh>
    <rPh sb="3" eb="5">
      <t>トリアツカ</t>
    </rPh>
    <rPh sb="5" eb="8">
      <t>セキニンシャ</t>
    </rPh>
    <phoneticPr fontId="23"/>
  </si>
  <si>
    <t>換気方法･種類</t>
    <rPh sb="0" eb="2">
      <t>カンキ</t>
    </rPh>
    <rPh sb="2" eb="4">
      <t>ホウホウ</t>
    </rPh>
    <rPh sb="5" eb="7">
      <t>シュルイ</t>
    </rPh>
    <phoneticPr fontId="23"/>
  </si>
  <si>
    <t>使用機械
又は工具</t>
    <rPh sb="0" eb="2">
      <t>シヨウ</t>
    </rPh>
    <rPh sb="2" eb="4">
      <t>キカイ</t>
    </rPh>
    <rPh sb="5" eb="6">
      <t>マタ</t>
    </rPh>
    <rPh sb="7" eb="9">
      <t>コウグ</t>
    </rPh>
    <phoneticPr fontId="23"/>
  </si>
  <si>
    <t>至</t>
    <rPh sb="0" eb="1">
      <t>イタ</t>
    </rPh>
    <phoneticPr fontId="23"/>
  </si>
  <si>
    <t>権限及び
意見申出方法</t>
    <rPh sb="0" eb="2">
      <t>ケンゲン</t>
    </rPh>
    <rPh sb="2" eb="3">
      <t>オヨ</t>
    </rPh>
    <rPh sb="5" eb="7">
      <t>イケン</t>
    </rPh>
    <rPh sb="7" eb="9">
      <t>モウシデ</t>
    </rPh>
    <rPh sb="9" eb="11">
      <t>ホウホウ</t>
    </rPh>
    <phoneticPr fontId="23"/>
  </si>
  <si>
    <t>自社に関する基本事項</t>
    <rPh sb="0" eb="2">
      <t>ジシャ</t>
    </rPh>
    <rPh sb="3" eb="4">
      <t>カン</t>
    </rPh>
    <rPh sb="6" eb="8">
      <t>キホン</t>
    </rPh>
    <rPh sb="8" eb="10">
      <t>ジコウ</t>
    </rPh>
    <phoneticPr fontId="23"/>
  </si>
  <si>
    <t>＜初期入力画面について＞</t>
    <rPh sb="1" eb="3">
      <t>ショキ</t>
    </rPh>
    <rPh sb="3" eb="5">
      <t>ニュウリョク</t>
    </rPh>
    <rPh sb="5" eb="7">
      <t>ガメン</t>
    </rPh>
    <phoneticPr fontId="23"/>
  </si>
  <si>
    <t>提出日とする日付</t>
    <rPh sb="0" eb="3">
      <t>テイシュツビ</t>
    </rPh>
    <rPh sb="6" eb="8">
      <t>ヒヅケ</t>
    </rPh>
    <phoneticPr fontId="23"/>
  </si>
  <si>
    <t>事業所の名称、会社名、住所等が長い場合は、適当な位置で［Alt］＋［Enter］キーを押して改行してください。</t>
    <rPh sb="0" eb="3">
      <t>ジギョウショ</t>
    </rPh>
    <rPh sb="4" eb="6">
      <t>メイショウ</t>
    </rPh>
    <rPh sb="7" eb="10">
      <t>カイシャメイ</t>
    </rPh>
    <rPh sb="11" eb="13">
      <t>ジュウショ</t>
    </rPh>
    <rPh sb="13" eb="14">
      <t>トウ</t>
    </rPh>
    <rPh sb="15" eb="16">
      <t>ナガ</t>
    </rPh>
    <rPh sb="17" eb="19">
      <t>バアイ</t>
    </rPh>
    <rPh sb="21" eb="23">
      <t>テキトウ</t>
    </rPh>
    <rPh sb="24" eb="26">
      <t>イチ</t>
    </rPh>
    <rPh sb="43" eb="44">
      <t>オ</t>
    </rPh>
    <rPh sb="46" eb="48">
      <t>カイギョウ</t>
    </rPh>
    <phoneticPr fontId="23"/>
  </si>
  <si>
    <t>各シートには、この画面で入力した事項が表示されますので、訂正する場合は各シートに直接入力せず、必ずこの</t>
    <rPh sb="0" eb="1">
      <t>カク</t>
    </rPh>
    <rPh sb="9" eb="11">
      <t>ガメン</t>
    </rPh>
    <rPh sb="12" eb="14">
      <t>ニュウリョク</t>
    </rPh>
    <rPh sb="16" eb="18">
      <t>ジコウ</t>
    </rPh>
    <rPh sb="19" eb="21">
      <t>ヒョウジ</t>
    </rPh>
    <rPh sb="28" eb="30">
      <t>テイセイ</t>
    </rPh>
    <rPh sb="32" eb="34">
      <t>バアイ</t>
    </rPh>
    <rPh sb="35" eb="36">
      <t>カク</t>
    </rPh>
    <rPh sb="40" eb="42">
      <t>チョクセツ</t>
    </rPh>
    <rPh sb="42" eb="44">
      <t>ニュウリョク</t>
    </rPh>
    <rPh sb="47" eb="48">
      <t>カナラ</t>
    </rPh>
    <phoneticPr fontId="23"/>
  </si>
  <si>
    <t>画面で訂正してください。フォントサイズや文字列のスタイル等を変更する場合は、直接各シートで行ってください。</t>
    <rPh sb="0" eb="2">
      <t>ガメン</t>
    </rPh>
    <rPh sb="3" eb="5">
      <t>テイセイ</t>
    </rPh>
    <rPh sb="20" eb="23">
      <t>モジレツ</t>
    </rPh>
    <rPh sb="28" eb="29">
      <t>トウ</t>
    </rPh>
    <rPh sb="30" eb="32">
      <t>ヘンコウ</t>
    </rPh>
    <rPh sb="34" eb="36">
      <t>バアイ</t>
    </rPh>
    <rPh sb="38" eb="40">
      <t>チョクセツ</t>
    </rPh>
    <rPh sb="40" eb="41">
      <t>カク</t>
    </rPh>
    <rPh sb="45" eb="46">
      <t>オコナ</t>
    </rPh>
    <phoneticPr fontId="23"/>
  </si>
  <si>
    <t>該当工事に関する自社事項</t>
    <rPh sb="0" eb="2">
      <t>ガイトウ</t>
    </rPh>
    <rPh sb="2" eb="4">
      <t>コウジ</t>
    </rPh>
    <rPh sb="5" eb="6">
      <t>カン</t>
    </rPh>
    <rPh sb="8" eb="10">
      <t>ジシャ</t>
    </rPh>
    <rPh sb="10" eb="12">
      <t>ジコウ</t>
    </rPh>
    <phoneticPr fontId="23"/>
  </si>
  <si>
    <t>溶接、</t>
    <rPh sb="0" eb="2">
      <t>ヨウセツ</t>
    </rPh>
    <phoneticPr fontId="23"/>
  </si>
  <si>
    <t>溶断、</t>
    <rPh sb="0" eb="2">
      <t>ヨウダン</t>
    </rPh>
    <phoneticPr fontId="23"/>
  </si>
  <si>
    <t>圧接、</t>
    <rPh sb="0" eb="1">
      <t>アツ</t>
    </rPh>
    <rPh sb="1" eb="2">
      <t>セツ</t>
    </rPh>
    <phoneticPr fontId="23"/>
  </si>
  <si>
    <t>防水、</t>
    <rPh sb="0" eb="2">
      <t>ボウスイ</t>
    </rPh>
    <phoneticPr fontId="23"/>
  </si>
  <si>
    <t>乾燥、</t>
    <rPh sb="0" eb="2">
      <t>カンソウ</t>
    </rPh>
    <phoneticPr fontId="23"/>
  </si>
  <si>
    <t>採暖、</t>
    <rPh sb="0" eb="1">
      <t>サイ</t>
    </rPh>
    <rPh sb="1" eb="2">
      <t>ダン</t>
    </rPh>
    <phoneticPr fontId="23"/>
  </si>
  <si>
    <t>湯沸、</t>
    <rPh sb="0" eb="2">
      <t>ユワカ</t>
    </rPh>
    <phoneticPr fontId="23"/>
  </si>
  <si>
    <t>炊事、</t>
    <rPh sb="0" eb="2">
      <t>スイジ</t>
    </rPh>
    <phoneticPr fontId="23"/>
  </si>
  <si>
    <t>電気、</t>
    <rPh sb="0" eb="2">
      <t>デンキ</t>
    </rPh>
    <phoneticPr fontId="23"/>
  </si>
  <si>
    <t>ガス、</t>
    <phoneticPr fontId="23"/>
  </si>
  <si>
    <t>灯油、</t>
    <rPh sb="0" eb="2">
      <t>トウユ</t>
    </rPh>
    <phoneticPr fontId="23"/>
  </si>
  <si>
    <t>重油、</t>
    <rPh sb="0" eb="2">
      <t>ジュウユ</t>
    </rPh>
    <phoneticPr fontId="23"/>
  </si>
  <si>
    <t>木炭、</t>
    <rPh sb="0" eb="2">
      <t>モクタン</t>
    </rPh>
    <phoneticPr fontId="23"/>
  </si>
  <si>
    <t>薪、</t>
    <rPh sb="0" eb="1">
      <t>タキギ</t>
    </rPh>
    <phoneticPr fontId="23"/>
  </si>
  <si>
    <t>)</t>
    <phoneticPr fontId="23"/>
  </si>
  <si>
    <t>消火器、</t>
    <rPh sb="0" eb="3">
      <t>ショウカキ</t>
    </rPh>
    <phoneticPr fontId="23"/>
  </si>
  <si>
    <t>防火用水、</t>
    <rPh sb="0" eb="2">
      <t>ボウカ</t>
    </rPh>
    <rPh sb="2" eb="4">
      <t>ヨウスイ</t>
    </rPh>
    <phoneticPr fontId="23"/>
  </si>
  <si>
    <t>消火砂、</t>
    <rPh sb="0" eb="2">
      <t>ショウカ</t>
    </rPh>
    <rPh sb="2" eb="3">
      <t>スナ</t>
    </rPh>
    <phoneticPr fontId="23"/>
  </si>
  <si>
    <t>防災シート、</t>
    <rPh sb="0" eb="2">
      <t>ボウサイ</t>
    </rPh>
    <phoneticPr fontId="23"/>
  </si>
  <si>
    <t>受皿、</t>
    <rPh sb="0" eb="2">
      <t>ウケザラ</t>
    </rPh>
    <phoneticPr fontId="23"/>
  </si>
  <si>
    <t>標識、</t>
    <rPh sb="0" eb="2">
      <t>ヒョウシキ</t>
    </rPh>
    <phoneticPr fontId="23"/>
  </si>
  <si>
    <t>監視、</t>
    <rPh sb="0" eb="2">
      <t>カンシ</t>
    </rPh>
    <phoneticPr fontId="23"/>
  </si>
  <si>
    <t>計画・活動等の内容または機械・商品等を記入する欄では、そのまま入力するか、上下・左右のセルを適当に結合して</t>
    <rPh sb="0" eb="2">
      <t>ケイカク</t>
    </rPh>
    <rPh sb="3" eb="5">
      <t>カツドウ</t>
    </rPh>
    <rPh sb="5" eb="6">
      <t>トウ</t>
    </rPh>
    <rPh sb="7" eb="9">
      <t>ナイヨウ</t>
    </rPh>
    <rPh sb="12" eb="14">
      <t>キカイ</t>
    </rPh>
    <rPh sb="15" eb="17">
      <t>ショウヒン</t>
    </rPh>
    <rPh sb="17" eb="18">
      <t>トウ</t>
    </rPh>
    <rPh sb="19" eb="21">
      <t>キニュウ</t>
    </rPh>
    <rPh sb="23" eb="24">
      <t>ラン</t>
    </rPh>
    <rPh sb="31" eb="33">
      <t>ニュウリョク</t>
    </rPh>
    <rPh sb="37" eb="39">
      <t>ジョウゲ</t>
    </rPh>
    <rPh sb="40" eb="42">
      <t>サユウ</t>
    </rPh>
    <rPh sb="46" eb="48">
      <t>テキトウ</t>
    </rPh>
    <rPh sb="49" eb="51">
      <t>ケツゴウ</t>
    </rPh>
    <phoneticPr fontId="23"/>
  </si>
  <si>
    <t>入力してください。</t>
    <rPh sb="0" eb="2">
      <t>ニュウリョク</t>
    </rPh>
    <phoneticPr fontId="23"/>
  </si>
  <si>
    <t>元    請
確 認 欄</t>
    <rPh sb="0" eb="1">
      <t>モト</t>
    </rPh>
    <rPh sb="5" eb="6">
      <t>ショウ</t>
    </rPh>
    <rPh sb="7" eb="8">
      <t>アキラ</t>
    </rPh>
    <rPh sb="9" eb="10">
      <t>ニン</t>
    </rPh>
    <rPh sb="11" eb="12">
      <t>ラン</t>
    </rPh>
    <phoneticPr fontId="23"/>
  </si>
  <si>
    <t>１．労務管理</t>
    <rPh sb="2" eb="4">
      <t>ロウム</t>
    </rPh>
    <rPh sb="4" eb="6">
      <t>カンリ</t>
    </rPh>
    <phoneticPr fontId="23"/>
  </si>
  <si>
    <t>（１）事業場の開設時提出すべき書類は整備し、即時提出いたします。</t>
  </si>
  <si>
    <t>（４）従業員の福利厚生向上のため、社会保険の加入を図ります。建設業退職金共済制度にも加入の</t>
    <rPh sb="42" eb="44">
      <t>カニュウ</t>
    </rPh>
    <phoneticPr fontId="23"/>
  </si>
  <si>
    <t>　　　促進を図ります。</t>
    <rPh sb="3" eb="5">
      <t>ソクシン</t>
    </rPh>
    <phoneticPr fontId="23"/>
  </si>
  <si>
    <t>（５）業務上災害発生の場合は、遅滞なく法に定められた手続きをとります。</t>
  </si>
  <si>
    <t>（６）業務上災害発生の場合は、３日以内の休業補償費は当社にて負担します。</t>
  </si>
  <si>
    <t>２．安全管理</t>
    <rPh sb="2" eb="4">
      <t>アンゼン</t>
    </rPh>
    <rPh sb="4" eb="6">
      <t>カンリ</t>
    </rPh>
    <phoneticPr fontId="23"/>
  </si>
  <si>
    <t>（１）労働基準法、労働安全衛生法等に基づいた各関係責任者を選任し、管理体制を確立します。</t>
  </si>
  <si>
    <t>（２）毎月行われる安全衛生協議会に参加し、決定事項については関係者に周知徹底を図ります。</t>
  </si>
  <si>
    <t>（３）毎日行われる工事打ち合わせに参加し、連絡調整を行います。</t>
  </si>
  <si>
    <t>①雇入時教育　②作業内容変更時教育　③特別教育　④職長教育　⑤能力向上教育</t>
  </si>
  <si>
    <t>　　　者相互の協調に努めます。</t>
    <rPh sb="3" eb="4">
      <t>シャ</t>
    </rPh>
    <phoneticPr fontId="23"/>
  </si>
  <si>
    <t>３．衛生管理</t>
    <rPh sb="2" eb="4">
      <t>エイセイ</t>
    </rPh>
    <rPh sb="4" eb="6">
      <t>カンリ</t>
    </rPh>
    <phoneticPr fontId="23"/>
  </si>
  <si>
    <t>（２）健康診断の結果、異常の所見があると診断された者に対する就業上の措置を確実に行います。</t>
  </si>
  <si>
    <t>（３）賃金の支払いに関しては、絶対に問題を起こさないようにします。万一下請に賃金不払等が起</t>
    <phoneticPr fontId="23"/>
  </si>
  <si>
    <t>　　　きた場合には、責任をもって解決し、貴社には迷惑をかけません。</t>
    <phoneticPr fontId="23"/>
  </si>
  <si>
    <t>（５）安全衛生教育を自主的に実施します。</t>
    <phoneticPr fontId="23"/>
  </si>
  <si>
    <t>（６）当社の持込機械、器具、車両は、法令で定められた構造規格を保持し、安全を確認した上で</t>
    <phoneticPr fontId="23"/>
  </si>
  <si>
    <t>（９）作業所で働く者のうち、労働者でない者（一人親方及び中小事業主）については、労災保険法</t>
    <phoneticPr fontId="23"/>
  </si>
  <si>
    <t>　　　による特別加入制度を利用した労災保険の加入の有無を確認し、未加入者は加入させます。</t>
    <phoneticPr fontId="23"/>
  </si>
  <si>
    <t>　　　費用は一切負担することはもちろんのこと、貴社の規則等に定められた処置に服します。二次</t>
    <phoneticPr fontId="23"/>
  </si>
  <si>
    <t>　　　以下の下請の行為による場合も同様とします。</t>
    <phoneticPr fontId="23"/>
  </si>
  <si>
    <t>（２）労働基準法、労働安全衛生法等に基づく関係書類を整備し、事業場に備え付けます。</t>
    <rPh sb="15" eb="16">
      <t>ホウ</t>
    </rPh>
    <rPh sb="16" eb="17">
      <t>トウ</t>
    </rPh>
    <phoneticPr fontId="23"/>
  </si>
  <si>
    <t>種　　　　　類</t>
    <phoneticPr fontId="23"/>
  </si>
  <si>
    <t>特殊健康診断日</t>
    <phoneticPr fontId="23"/>
  </si>
  <si>
    <t>雇入･職長･特別教育</t>
    <phoneticPr fontId="23"/>
  </si>
  <si>
    <r>
      <t>労災保険特別加入</t>
    </r>
    <r>
      <rPr>
        <sz val="9"/>
        <rFont val="ＭＳ Ｐ明朝"/>
        <family val="1"/>
        <charset val="128"/>
      </rPr>
      <t xml:space="preserve">
有　無</t>
    </r>
    <rPh sb="0" eb="2">
      <t>ロウサイ</t>
    </rPh>
    <rPh sb="2" eb="4">
      <t>ホケン</t>
    </rPh>
    <rPh sb="4" eb="6">
      <t>トクベツ</t>
    </rPh>
    <rPh sb="6" eb="8">
      <t>カニュウ</t>
    </rPh>
    <rPh sb="9" eb="10">
      <t>ユウ</t>
    </rPh>
    <rPh sb="11" eb="12">
      <t>ム</t>
    </rPh>
    <phoneticPr fontId="31"/>
  </si>
  <si>
    <t>中小事業主</t>
    <rPh sb="0" eb="2">
      <t>チュウショウ</t>
    </rPh>
    <rPh sb="2" eb="5">
      <t>ジギョウヌシ</t>
    </rPh>
    <phoneticPr fontId="23"/>
  </si>
  <si>
    <t>有・無</t>
    <rPh sb="2" eb="3">
      <t>ナ</t>
    </rPh>
    <phoneticPr fontId="23"/>
  </si>
  <si>
    <t>　　主･････作業主任者（正副２名専任すること）
    未･････１８才未満の者　　高････６５才以上の者</t>
    <phoneticPr fontId="23"/>
  </si>
  <si>
    <t>１．※印欄には、次の記号を選択する。
    職･･････職長</t>
    <rPh sb="13" eb="15">
      <t>センタク</t>
    </rPh>
    <rPh sb="23" eb="24">
      <t>ショク</t>
    </rPh>
    <rPh sb="30" eb="32">
      <t>ショクチョウ</t>
    </rPh>
    <phoneticPr fontId="23"/>
  </si>
  <si>
    <t>該当工事に関する元請の事項</t>
    <rPh sb="0" eb="2">
      <t>ガイトウ</t>
    </rPh>
    <rPh sb="2" eb="4">
      <t>コウジ</t>
    </rPh>
    <rPh sb="5" eb="6">
      <t>カン</t>
    </rPh>
    <rPh sb="8" eb="10">
      <t>モトウケ</t>
    </rPh>
    <rPh sb="11" eb="13">
      <t>ジコウ</t>
    </rPh>
    <phoneticPr fontId="23"/>
  </si>
  <si>
    <t>施主との契約日</t>
    <rPh sb="0" eb="2">
      <t>セシュ</t>
    </rPh>
    <rPh sb="4" eb="7">
      <t>ケイヤクビ</t>
    </rPh>
    <phoneticPr fontId="23"/>
  </si>
  <si>
    <t>契約</t>
    <rPh sb="0" eb="2">
      <t>ケイヤク</t>
    </rPh>
    <phoneticPr fontId="23"/>
  </si>
  <si>
    <t>元請契約</t>
    <rPh sb="0" eb="2">
      <t>モトウケ</t>
    </rPh>
    <rPh sb="2" eb="4">
      <t>ケイヤク</t>
    </rPh>
    <phoneticPr fontId="23"/>
  </si>
  <si>
    <t>下請契約</t>
    <rPh sb="0" eb="2">
      <t>シタウケ</t>
    </rPh>
    <rPh sb="2" eb="4">
      <t>ケイヤク</t>
    </rPh>
    <phoneticPr fontId="23"/>
  </si>
  <si>
    <t>名　称</t>
    <rPh sb="0" eb="1">
      <t>ナ</t>
    </rPh>
    <rPh sb="2" eb="3">
      <t>ショウ</t>
    </rPh>
    <phoneticPr fontId="23"/>
  </si>
  <si>
    <t>住　所</t>
    <rPh sb="0" eb="1">
      <t>ジュウ</t>
    </rPh>
    <rPh sb="2" eb="3">
      <t>ショ</t>
    </rPh>
    <phoneticPr fontId="23"/>
  </si>
  <si>
    <t>工事内容</t>
    <rPh sb="0" eb="2">
      <t>コウジ</t>
    </rPh>
    <rPh sb="2" eb="4">
      <t>ナイヨウ</t>
    </rPh>
    <phoneticPr fontId="23"/>
  </si>
  <si>
    <t>元請の監督員</t>
    <rPh sb="0" eb="2">
      <t>モトウケ</t>
    </rPh>
    <rPh sb="3" eb="6">
      <t>カントクイン</t>
    </rPh>
    <phoneticPr fontId="23"/>
  </si>
  <si>
    <t>発注者の監督員</t>
    <rPh sb="0" eb="3">
      <t>ハッチュウシャ</t>
    </rPh>
    <rPh sb="4" eb="7">
      <t>カントクイン</t>
    </rPh>
    <phoneticPr fontId="23"/>
  </si>
  <si>
    <t>発注者</t>
    <rPh sb="0" eb="3">
      <t>ハッチュウシャ</t>
    </rPh>
    <phoneticPr fontId="23"/>
  </si>
  <si>
    <t>元請</t>
    <rPh sb="0" eb="2">
      <t>モトウケ</t>
    </rPh>
    <phoneticPr fontId="23"/>
  </si>
  <si>
    <t>作業所長名</t>
    <rPh sb="0" eb="2">
      <t>サギョウ</t>
    </rPh>
    <rPh sb="2" eb="4">
      <t>ショチョウ</t>
    </rPh>
    <rPh sb="4" eb="5">
      <t>メイ</t>
    </rPh>
    <phoneticPr fontId="23"/>
  </si>
  <si>
    <t>発注者名</t>
    <rPh sb="0" eb="3">
      <t>ハッチュウシャ</t>
    </rPh>
    <rPh sb="3" eb="4">
      <t>メイ</t>
    </rPh>
    <phoneticPr fontId="23"/>
  </si>
  <si>
    <t>監理技術者名</t>
    <rPh sb="0" eb="2">
      <t>カンリ</t>
    </rPh>
    <rPh sb="2" eb="5">
      <t>ギジュツシャ</t>
    </rPh>
    <rPh sb="5" eb="6">
      <t>メイ</t>
    </rPh>
    <phoneticPr fontId="23"/>
  </si>
  <si>
    <t>監理技術者資格内容</t>
    <rPh sb="0" eb="2">
      <t>カンリ</t>
    </rPh>
    <rPh sb="2" eb="5">
      <t>ギジュツシャ</t>
    </rPh>
    <rPh sb="5" eb="7">
      <t>シカク</t>
    </rPh>
    <rPh sb="7" eb="9">
      <t>ナイヨウ</t>
    </rPh>
    <phoneticPr fontId="23"/>
  </si>
  <si>
    <t>監理技術者　専任・非専任の別</t>
    <rPh sb="0" eb="2">
      <t>カンリ</t>
    </rPh>
    <rPh sb="2" eb="5">
      <t>ギジュツシャ</t>
    </rPh>
    <rPh sb="6" eb="8">
      <t>センニン</t>
    </rPh>
    <rPh sb="9" eb="10">
      <t>ヒ</t>
    </rPh>
    <rPh sb="10" eb="12">
      <t>センニン</t>
    </rPh>
    <rPh sb="13" eb="14">
      <t>ベツ</t>
    </rPh>
    <phoneticPr fontId="23"/>
  </si>
  <si>
    <t>※元請負業者（作業所長等）は、必要事項を記入し下請負業者へ通知すること</t>
    <rPh sb="1" eb="2">
      <t>モト</t>
    </rPh>
    <rPh sb="2" eb="4">
      <t>ウケオイ</t>
    </rPh>
    <rPh sb="4" eb="6">
      <t>ギョウシャ</t>
    </rPh>
    <rPh sb="7" eb="9">
      <t>サギョウ</t>
    </rPh>
    <rPh sb="9" eb="11">
      <t>ショチョウ</t>
    </rPh>
    <rPh sb="11" eb="12">
      <t>トウ</t>
    </rPh>
    <rPh sb="15" eb="17">
      <t>ヒツヨウ</t>
    </rPh>
    <rPh sb="17" eb="19">
      <t>ジコウ</t>
    </rPh>
    <rPh sb="20" eb="22">
      <t>キニュウ</t>
    </rPh>
    <rPh sb="23" eb="25">
      <t>シタウケ</t>
    </rPh>
    <rPh sb="25" eb="26">
      <t>オ</t>
    </rPh>
    <rPh sb="26" eb="28">
      <t>ギョウシャ</t>
    </rPh>
    <rPh sb="29" eb="31">
      <t>ツウチ</t>
    </rPh>
    <phoneticPr fontId="23"/>
  </si>
  <si>
    <t>作業所</t>
    <rPh sb="0" eb="2">
      <t>サギョウ</t>
    </rPh>
    <rPh sb="2" eb="3">
      <t>ショ</t>
    </rPh>
    <phoneticPr fontId="23"/>
  </si>
  <si>
    <t>該当工事に関する元請の事項</t>
  </si>
  <si>
    <t>発注者</t>
  </si>
  <si>
    <t>契約</t>
  </si>
  <si>
    <t>作業枠</t>
    <rPh sb="0" eb="2">
      <t>サギョウ</t>
    </rPh>
    <rPh sb="2" eb="3">
      <t>ワク</t>
    </rPh>
    <phoneticPr fontId="23"/>
  </si>
  <si>
    <t>担当工事
内　　容</t>
    <rPh sb="0" eb="2">
      <t>タントウ</t>
    </rPh>
    <rPh sb="2" eb="4">
      <t>コウジ</t>
    </rPh>
    <rPh sb="5" eb="6">
      <t>ウチ</t>
    </rPh>
    <rPh sb="8" eb="9">
      <t>カタチ</t>
    </rPh>
    <phoneticPr fontId="23"/>
  </si>
  <si>
    <t>資格内容</t>
    <rPh sb="0" eb="2">
      <t>シカク</t>
    </rPh>
    <rPh sb="2" eb="4">
      <t>ナイヨウ</t>
    </rPh>
    <phoneticPr fontId="23"/>
  </si>
  <si>
    <t>監　　理
技術者名</t>
    <rPh sb="0" eb="1">
      <t>カン</t>
    </rPh>
    <rPh sb="3" eb="4">
      <t>リ</t>
    </rPh>
    <rPh sb="5" eb="8">
      <t>ギジュツシャ</t>
    </rPh>
    <rPh sb="8" eb="9">
      <t>メイ</t>
    </rPh>
    <phoneticPr fontId="23"/>
  </si>
  <si>
    <t>現　　場
代理人名</t>
    <rPh sb="0" eb="1">
      <t>ゲン</t>
    </rPh>
    <rPh sb="3" eb="4">
      <t>バ</t>
    </rPh>
    <rPh sb="5" eb="8">
      <t>ダイリニン</t>
    </rPh>
    <rPh sb="8" eb="9">
      <t>メイ</t>
    </rPh>
    <phoneticPr fontId="23"/>
  </si>
  <si>
    <t>元請契約</t>
    <rPh sb="0" eb="2">
      <t>モトウ</t>
    </rPh>
    <rPh sb="2" eb="4">
      <t>ケイヤク</t>
    </rPh>
    <phoneticPr fontId="23"/>
  </si>
  <si>
    <t>雇用保険</t>
    <rPh sb="0" eb="2">
      <t>コヨウ</t>
    </rPh>
    <rPh sb="2" eb="4">
      <t>ホケン</t>
    </rPh>
    <phoneticPr fontId="23"/>
  </si>
  <si>
    <t>厚生年金保険</t>
    <rPh sb="0" eb="2">
      <t>コウセイ</t>
    </rPh>
    <rPh sb="2" eb="4">
      <t>ネンキン</t>
    </rPh>
    <rPh sb="4" eb="6">
      <t>ホケン</t>
    </rPh>
    <phoneticPr fontId="23"/>
  </si>
  <si>
    <t>健康保険</t>
    <rPh sb="0" eb="2">
      <t>ケンコウ</t>
    </rPh>
    <rPh sb="2" eb="4">
      <t>ホケン</t>
    </rPh>
    <phoneticPr fontId="23"/>
  </si>
  <si>
    <t>営業所の名称</t>
    <rPh sb="0" eb="3">
      <t>エイギョウショ</t>
    </rPh>
    <rPh sb="4" eb="6">
      <t>メイショウ</t>
    </rPh>
    <phoneticPr fontId="23"/>
  </si>
  <si>
    <t>区　　分</t>
    <rPh sb="0" eb="1">
      <t>ク</t>
    </rPh>
    <rPh sb="3" eb="4">
      <t>ブン</t>
    </rPh>
    <phoneticPr fontId="23"/>
  </si>
  <si>
    <t>事業所整理
記号等</t>
    <rPh sb="0" eb="3">
      <t>ジギョウショ</t>
    </rPh>
    <rPh sb="3" eb="5">
      <t>セイリ</t>
    </rPh>
    <rPh sb="6" eb="8">
      <t>キゴウ</t>
    </rPh>
    <rPh sb="8" eb="9">
      <t>ナド</t>
    </rPh>
    <phoneticPr fontId="23"/>
  </si>
  <si>
    <t>加入</t>
    <rPh sb="0" eb="2">
      <t>カニュウ</t>
    </rPh>
    <phoneticPr fontId="23"/>
  </si>
  <si>
    <t>保険加入
の有無</t>
    <rPh sb="0" eb="2">
      <t>ホケン</t>
    </rPh>
    <rPh sb="2" eb="4">
      <t>カニュウ</t>
    </rPh>
    <rPh sb="6" eb="8">
      <t>ウム</t>
    </rPh>
    <phoneticPr fontId="23"/>
  </si>
  <si>
    <t>健康保険等の加入状況</t>
    <rPh sb="0" eb="2">
      <t>ケンコウ</t>
    </rPh>
    <rPh sb="2" eb="5">
      <t>ホケントウ</t>
    </rPh>
    <rPh sb="6" eb="8">
      <t>カニュウ</t>
    </rPh>
    <rPh sb="8" eb="10">
      <t>ジョウキョウ</t>
    </rPh>
    <phoneticPr fontId="23"/>
  </si>
  <si>
    <t>契約営業所</t>
    <rPh sb="0" eb="2">
      <t>ケイヤク</t>
    </rPh>
    <rPh sb="2" eb="5">
      <t>エイギョウショ</t>
    </rPh>
    <phoneticPr fontId="23"/>
  </si>
  <si>
    <t>許可業種</t>
    <phoneticPr fontId="23"/>
  </si>
  <si>
    <t>建設業の
許　　可</t>
    <rPh sb="5" eb="6">
      <t>モト</t>
    </rPh>
    <rPh sb="8" eb="9">
      <t>カ</t>
    </rPh>
    <phoneticPr fontId="23"/>
  </si>
  <si>
    <t>［事業所名］</t>
    <phoneticPr fontId="23"/>
  </si>
  <si>
    <t>［会 社 名］</t>
    <phoneticPr fontId="23"/>
  </si>
  <si>
    <t>ＴＥＬ</t>
    <phoneticPr fontId="23"/>
  </si>
  <si>
    <t>直近上位の
注文者名</t>
    <rPh sb="0" eb="2">
      <t>チョッキン</t>
    </rPh>
    <rPh sb="2" eb="4">
      <t>ジョウイ</t>
    </rPh>
    <rPh sb="6" eb="7">
      <t>チュウ</t>
    </rPh>
    <rPh sb="7" eb="8">
      <t>ブン</t>
    </rPh>
    <rPh sb="8" eb="9">
      <t>シャ</t>
    </rPh>
    <rPh sb="9" eb="10">
      <t>メイ</t>
    </rPh>
    <phoneticPr fontId="23"/>
  </si>
  <si>
    <t>〒</t>
    <phoneticPr fontId="23"/>
  </si>
  <si>
    <t>契約日</t>
    <rPh sb="0" eb="2">
      <t>ケイヤク</t>
    </rPh>
    <rPh sb="2" eb="3">
      <t>ビ</t>
    </rPh>
    <phoneticPr fontId="23"/>
  </si>
  <si>
    <t>健康保険等の加入</t>
    <rPh sb="0" eb="2">
      <t>ケンコウ</t>
    </rPh>
    <rPh sb="2" eb="4">
      <t>ホケン</t>
    </rPh>
    <rPh sb="4" eb="5">
      <t>トウ</t>
    </rPh>
    <rPh sb="6" eb="8">
      <t>カニュウ</t>
    </rPh>
    <phoneticPr fontId="23"/>
  </si>
  <si>
    <t>当該工事の契約営業所</t>
    <rPh sb="0" eb="2">
      <t>トウガイ</t>
    </rPh>
    <rPh sb="2" eb="4">
      <t>コウジ</t>
    </rPh>
    <rPh sb="5" eb="7">
      <t>ケイヤク</t>
    </rPh>
    <rPh sb="7" eb="10">
      <t>エイギョウショ</t>
    </rPh>
    <phoneticPr fontId="23"/>
  </si>
  <si>
    <t>健康保険加入状況</t>
    <rPh sb="0" eb="2">
      <t>ケンコウ</t>
    </rPh>
    <rPh sb="2" eb="4">
      <t>ホケン</t>
    </rPh>
    <rPh sb="4" eb="6">
      <t>カニュウ</t>
    </rPh>
    <rPh sb="6" eb="8">
      <t>ジョウキョウ</t>
    </rPh>
    <phoneticPr fontId="23"/>
  </si>
  <si>
    <t>事業所整理記号及び事業所番号</t>
    <rPh sb="0" eb="3">
      <t>ジギョウショ</t>
    </rPh>
    <rPh sb="3" eb="5">
      <t>セイリ</t>
    </rPh>
    <rPh sb="5" eb="7">
      <t>キゴウ</t>
    </rPh>
    <rPh sb="7" eb="8">
      <t>オヨ</t>
    </rPh>
    <rPh sb="9" eb="12">
      <t>ジギョウショ</t>
    </rPh>
    <rPh sb="12" eb="14">
      <t>バンゴウ</t>
    </rPh>
    <phoneticPr fontId="23"/>
  </si>
  <si>
    <t>厚生年金保険加入状況</t>
    <rPh sb="0" eb="2">
      <t>コウセイ</t>
    </rPh>
    <rPh sb="2" eb="4">
      <t>ネンキン</t>
    </rPh>
    <rPh sb="4" eb="6">
      <t>ホケン</t>
    </rPh>
    <rPh sb="6" eb="8">
      <t>カニュウ</t>
    </rPh>
    <rPh sb="8" eb="10">
      <t>ジョウキョウ</t>
    </rPh>
    <phoneticPr fontId="23"/>
  </si>
  <si>
    <t>雇用保険加入状況</t>
    <rPh sb="0" eb="2">
      <t>コヨウ</t>
    </rPh>
    <rPh sb="2" eb="4">
      <t>ホケン</t>
    </rPh>
    <rPh sb="4" eb="6">
      <t>カニュウ</t>
    </rPh>
    <rPh sb="6" eb="8">
      <t>ジョウキョウ</t>
    </rPh>
    <phoneticPr fontId="23"/>
  </si>
  <si>
    <t>労働保険番号</t>
    <rPh sb="0" eb="2">
      <t>ロウドウ</t>
    </rPh>
    <rPh sb="2" eb="4">
      <t>ホケン</t>
    </rPh>
    <rPh sb="4" eb="6">
      <t>バンゴウ</t>
    </rPh>
    <phoneticPr fontId="23"/>
  </si>
  <si>
    <t>専門技術者担当工事内容</t>
    <rPh sb="0" eb="2">
      <t>センモン</t>
    </rPh>
    <rPh sb="2" eb="5">
      <t>ギジュツシャ</t>
    </rPh>
    <rPh sb="5" eb="7">
      <t>タントウ</t>
    </rPh>
    <rPh sb="7" eb="9">
      <t>コウジ</t>
    </rPh>
    <rPh sb="9" eb="11">
      <t>ナイヨウ</t>
    </rPh>
    <phoneticPr fontId="23"/>
  </si>
  <si>
    <t>３．監理技術者の配置状況について「専任・非専任」を明記すること。</t>
    <rPh sb="8" eb="10">
      <t>ハイチ</t>
    </rPh>
    <rPh sb="25" eb="27">
      <t>メイキ</t>
    </rPh>
    <phoneticPr fontId="23"/>
  </si>
  <si>
    <t>　②自社従業員である証明書類の写し（監理技術者資格者証、健康保険証）</t>
    <rPh sb="10" eb="12">
      <t>ショウメイ</t>
    </rPh>
    <rPh sb="18" eb="20">
      <t>カンリ</t>
    </rPh>
    <rPh sb="20" eb="23">
      <t>ギジュツシャ</t>
    </rPh>
    <rPh sb="23" eb="25">
      <t>シカク</t>
    </rPh>
    <rPh sb="25" eb="26">
      <t>シャ</t>
    </rPh>
    <rPh sb="26" eb="27">
      <t>ショウ</t>
    </rPh>
    <phoneticPr fontId="23"/>
  </si>
  <si>
    <t>　　一次下請負業者別の施工台帳として利用する。</t>
    <phoneticPr fontId="23"/>
  </si>
  <si>
    <t>　　ことができる。</t>
    <phoneticPr fontId="23"/>
  </si>
  <si>
    <t>　　記載する。（当社は専門工事を施工しないため該当なし）</t>
    <rPh sb="8" eb="10">
      <t>トウシャ</t>
    </rPh>
    <rPh sb="11" eb="13">
      <t>センモン</t>
    </rPh>
    <rPh sb="13" eb="15">
      <t>コウジ</t>
    </rPh>
    <rPh sb="16" eb="18">
      <t>セコウ</t>
    </rPh>
    <rPh sb="23" eb="25">
      <t>ガイトウ</t>
    </rPh>
    <phoneticPr fontId="23"/>
  </si>
  <si>
    <t>　①資格を証するものの写し</t>
    <phoneticPr fontId="23"/>
  </si>
  <si>
    <t>［健康保険等の加入状況］</t>
    <rPh sb="1" eb="3">
      <t>ケンコウ</t>
    </rPh>
    <rPh sb="3" eb="5">
      <t>ホケン</t>
    </rPh>
    <rPh sb="5" eb="6">
      <t>トウ</t>
    </rPh>
    <rPh sb="7" eb="9">
      <t>カニュウ</t>
    </rPh>
    <rPh sb="9" eb="11">
      <t>ジョウキョウ</t>
    </rPh>
    <phoneticPr fontId="23"/>
  </si>
  <si>
    <t>［主任技術者、専門技術者の記入要領］</t>
    <phoneticPr fontId="23"/>
  </si>
  <si>
    <t>１．主任技術者の配属状況について［専任・非専任］のいずれかを明記すること</t>
    <phoneticPr fontId="23"/>
  </si>
  <si>
    <t>２．専門技術者には、土木・建築一式工事を施工する場合等でその工事に含まれる専門工事を施工するために必要な主任技術者を記載する。</t>
    <phoneticPr fontId="23"/>
  </si>
  <si>
    <t>　　一式工事の主任技術者が専門工事の主任技術者としての資格を有する場合は専門技術者を兼ねることができる。</t>
    <phoneticPr fontId="23"/>
  </si>
  <si>
    <t>　　複数の専門工事を施工するために複数の専門技術者を要する場合は適宜欄を設けて全員を記載する。</t>
    <phoneticPr fontId="23"/>
  </si>
  <si>
    <t>　　1)大学卒［指定学科］：３年以上の実務経験。　2)高校卒［指定学科］：５年以上の実務経験。　3)その他：１０年以上の実務経験</t>
    <phoneticPr fontId="23"/>
  </si>
  <si>
    <t>　　1)建築業法：「技術検定」。　　2)建築士法：「建築士試験」。　3)技術士法：「技術士試験」。　4)電気工事法：「電気工事士試験」</t>
    <phoneticPr fontId="23"/>
  </si>
  <si>
    <t>　　5)電気事業法：「電気主任技術者国家試験等」。　6)消防法：「消防設備士試験」。　7)職業能力開発促進法：「技能検定」</t>
    <phoneticPr fontId="23"/>
  </si>
  <si>
    <t>１．保険加入の有無</t>
    <rPh sb="2" eb="4">
      <t>ホケン</t>
    </rPh>
    <rPh sb="4" eb="6">
      <t>カニュウ</t>
    </rPh>
    <rPh sb="7" eb="9">
      <t>ウム</t>
    </rPh>
    <phoneticPr fontId="23"/>
  </si>
  <si>
    <t>　各保険の適用を受ける営業所について届出を行っている場合には「加入」、行っていない場合（適用を受ける営業が多数あり、そのうち</t>
    <rPh sb="1" eb="4">
      <t>カクホケン</t>
    </rPh>
    <rPh sb="5" eb="7">
      <t>テキヨウ</t>
    </rPh>
    <rPh sb="8" eb="9">
      <t>ウ</t>
    </rPh>
    <rPh sb="11" eb="14">
      <t>エイギョウショ</t>
    </rPh>
    <rPh sb="18" eb="20">
      <t>トドケデ</t>
    </rPh>
    <rPh sb="21" eb="22">
      <t>オコナ</t>
    </rPh>
    <rPh sb="26" eb="28">
      <t>バアイ</t>
    </rPh>
    <rPh sb="31" eb="33">
      <t>カニュウ</t>
    </rPh>
    <rPh sb="35" eb="36">
      <t>オコナ</t>
    </rPh>
    <rPh sb="41" eb="43">
      <t>バアイ</t>
    </rPh>
    <rPh sb="44" eb="46">
      <t>テキヨウ</t>
    </rPh>
    <rPh sb="47" eb="48">
      <t>ウ</t>
    </rPh>
    <rPh sb="50" eb="52">
      <t>エイギョウ</t>
    </rPh>
    <rPh sb="53" eb="55">
      <t>タスウ</t>
    </rPh>
    <phoneticPr fontId="23"/>
  </si>
  <si>
    <t>　一部について行っていない場合を含む）は「未加入」、従業員規模等により各保険の適用が除外されている場合は「適用除外」。</t>
    <rPh sb="1" eb="3">
      <t>イチブ</t>
    </rPh>
    <rPh sb="7" eb="8">
      <t>オコナ</t>
    </rPh>
    <rPh sb="13" eb="15">
      <t>バアイ</t>
    </rPh>
    <rPh sb="16" eb="17">
      <t>フク</t>
    </rPh>
    <rPh sb="21" eb="24">
      <t>ミカニュウ</t>
    </rPh>
    <rPh sb="26" eb="29">
      <t>ジュウギョウイン</t>
    </rPh>
    <rPh sb="29" eb="32">
      <t>キボトウ</t>
    </rPh>
    <rPh sb="35" eb="38">
      <t>カクホケン</t>
    </rPh>
    <rPh sb="39" eb="41">
      <t>テキヨウ</t>
    </rPh>
    <rPh sb="42" eb="44">
      <t>ジョガイ</t>
    </rPh>
    <rPh sb="49" eb="51">
      <t>バアイ</t>
    </rPh>
    <rPh sb="53" eb="55">
      <t>テキヨウ</t>
    </rPh>
    <rPh sb="55" eb="57">
      <t>ジョガイ</t>
    </rPh>
    <phoneticPr fontId="23"/>
  </si>
  <si>
    <t>　法人は従業員の数に関わらず健康保険、厚生年金保険は強制加入。個人は５人以上の場合は任意加入となる。</t>
    <rPh sb="1" eb="3">
      <t>ホウジン</t>
    </rPh>
    <rPh sb="4" eb="7">
      <t>ジュウギョウイン</t>
    </rPh>
    <rPh sb="8" eb="9">
      <t>カズ</t>
    </rPh>
    <rPh sb="10" eb="11">
      <t>カカ</t>
    </rPh>
    <rPh sb="14" eb="16">
      <t>ケンコウ</t>
    </rPh>
    <rPh sb="16" eb="18">
      <t>ホケン</t>
    </rPh>
    <rPh sb="19" eb="21">
      <t>コウセイ</t>
    </rPh>
    <rPh sb="21" eb="23">
      <t>ネンキン</t>
    </rPh>
    <rPh sb="23" eb="25">
      <t>ホケン</t>
    </rPh>
    <rPh sb="26" eb="28">
      <t>キョウセイ</t>
    </rPh>
    <rPh sb="28" eb="30">
      <t>カニュウ</t>
    </rPh>
    <rPh sb="31" eb="33">
      <t>コジン</t>
    </rPh>
    <rPh sb="35" eb="36">
      <t>ニン</t>
    </rPh>
    <rPh sb="36" eb="38">
      <t>イジョウ</t>
    </rPh>
    <rPh sb="39" eb="41">
      <t>バアイ</t>
    </rPh>
    <rPh sb="42" eb="44">
      <t>ニンイ</t>
    </rPh>
    <rPh sb="44" eb="46">
      <t>カニュウ</t>
    </rPh>
    <phoneticPr fontId="23"/>
  </si>
  <si>
    <t>　雇用保険は労働者を１人でも雇用していれば強制加入となる。</t>
    <rPh sb="1" eb="3">
      <t>コヨウ</t>
    </rPh>
    <rPh sb="3" eb="5">
      <t>ホケン</t>
    </rPh>
    <rPh sb="6" eb="9">
      <t>ロウドウシャ</t>
    </rPh>
    <rPh sb="14" eb="16">
      <t>コヨウ</t>
    </rPh>
    <rPh sb="21" eb="23">
      <t>キョウセイ</t>
    </rPh>
    <rPh sb="23" eb="25">
      <t>カニュウ</t>
    </rPh>
    <phoneticPr fontId="23"/>
  </si>
  <si>
    <t>２．事業所整理記号等</t>
    <rPh sb="2" eb="5">
      <t>ジギョウショ</t>
    </rPh>
    <rPh sb="5" eb="7">
      <t>セイリ</t>
    </rPh>
    <rPh sb="7" eb="9">
      <t>キゴウ</t>
    </rPh>
    <rPh sb="9" eb="10">
      <t>ナド</t>
    </rPh>
    <phoneticPr fontId="23"/>
  </si>
  <si>
    <t>一括適用の承認に係る営業所の場合は、主たる営業所の整理記号及び事業者番号を記入</t>
    <rPh sb="27" eb="29">
      <t>キゴウ</t>
    </rPh>
    <rPh sb="31" eb="34">
      <t>ジギョウシャ</t>
    </rPh>
    <phoneticPr fontId="23"/>
  </si>
  <si>
    <t>　事業所整理記号及び事業所番号（健康保険組合にあっては組合名）を記入すること。</t>
    <rPh sb="1" eb="4">
      <t>ジギョウショ</t>
    </rPh>
    <rPh sb="4" eb="6">
      <t>セイリ</t>
    </rPh>
    <rPh sb="6" eb="8">
      <t>キゴウ</t>
    </rPh>
    <rPh sb="8" eb="9">
      <t>オヨ</t>
    </rPh>
    <rPh sb="10" eb="13">
      <t>ジギョウショ</t>
    </rPh>
    <rPh sb="13" eb="15">
      <t>バンゴウ</t>
    </rPh>
    <rPh sb="16" eb="18">
      <t>ケンコウ</t>
    </rPh>
    <rPh sb="18" eb="20">
      <t>ホケン</t>
    </rPh>
    <rPh sb="20" eb="22">
      <t>クミアイ</t>
    </rPh>
    <rPh sb="27" eb="29">
      <t>クミアイ</t>
    </rPh>
    <rPh sb="29" eb="30">
      <t>メイ</t>
    </rPh>
    <rPh sb="32" eb="34">
      <t>キニュウ</t>
    </rPh>
    <phoneticPr fontId="23"/>
  </si>
  <si>
    <t>　一括適用の承認に係る営業所の場合は、主たる営業所の整理記号及び事業者番号を記入すること。</t>
    <phoneticPr fontId="23"/>
  </si>
  <si>
    <t>発注者の
監督員名</t>
    <phoneticPr fontId="23"/>
  </si>
  <si>
    <t>主任技術者名</t>
    <phoneticPr fontId="23"/>
  </si>
  <si>
    <t>特定
一般</t>
    <rPh sb="0" eb="2">
      <t>トクテイ</t>
    </rPh>
    <rPh sb="3" eb="5">
      <t>イッパン</t>
    </rPh>
    <phoneticPr fontId="23"/>
  </si>
  <si>
    <t>専任・非専任</t>
    <rPh sb="0" eb="2">
      <t>センニン</t>
    </rPh>
    <rPh sb="3" eb="4">
      <t>ヒ</t>
    </rPh>
    <rPh sb="4" eb="6">
      <t>センニン</t>
    </rPh>
    <phoneticPr fontId="23"/>
  </si>
  <si>
    <t>施 工 体 制 台 帳（元請事業者用）</t>
    <phoneticPr fontId="23"/>
  </si>
  <si>
    <t>建築業法・雇用改善法等に基づく届出書（変更届）</t>
    <phoneticPr fontId="23"/>
  </si>
  <si>
    <t>再下請負通知書</t>
    <phoneticPr fontId="23"/>
  </si>
  <si>
    <t>許　可　業　種</t>
    <phoneticPr fontId="23"/>
  </si>
  <si>
    <t>区　　分</t>
    <phoneticPr fontId="23"/>
  </si>
  <si>
    <t>名　　称</t>
    <phoneticPr fontId="23"/>
  </si>
  <si>
    <t>住　　所</t>
    <phoneticPr fontId="23"/>
  </si>
  <si>
    <t>《再下請負人関係》再下請負業者及び再下請負人関係について次のとおり報告いたします。</t>
    <rPh sb="1" eb="2">
      <t>サイ</t>
    </rPh>
    <rPh sb="6" eb="8">
      <t>カンケイ</t>
    </rPh>
    <rPh sb="9" eb="10">
      <t>サイ</t>
    </rPh>
    <rPh sb="10" eb="11">
      <t>シタ</t>
    </rPh>
    <rPh sb="11" eb="13">
      <t>ウケオイ</t>
    </rPh>
    <rPh sb="13" eb="15">
      <t>ギョウシャ</t>
    </rPh>
    <rPh sb="15" eb="16">
      <t>オヨ</t>
    </rPh>
    <rPh sb="17" eb="18">
      <t>サイ</t>
    </rPh>
    <rPh sb="18" eb="19">
      <t>シタ</t>
    </rPh>
    <rPh sb="19" eb="21">
      <t>ウケオイ</t>
    </rPh>
    <rPh sb="21" eb="22">
      <t>ニン</t>
    </rPh>
    <rPh sb="22" eb="24">
      <t>カンケイ</t>
    </rPh>
    <rPh sb="28" eb="29">
      <t>ツギ</t>
    </rPh>
    <rPh sb="33" eb="35">
      <t>ホウコク</t>
    </rPh>
    <phoneticPr fontId="23"/>
  </si>
  <si>
    <t>健康保険</t>
    <rPh sb="0" eb="2">
      <t>ケンコウ</t>
    </rPh>
    <rPh sb="2" eb="4">
      <t>ホケン</t>
    </rPh>
    <phoneticPr fontId="23"/>
  </si>
  <si>
    <t>労働者</t>
    <phoneticPr fontId="23"/>
  </si>
  <si>
    <t>番号</t>
    <rPh sb="0" eb="2">
      <t>バンゴウ</t>
    </rPh>
    <phoneticPr fontId="23"/>
  </si>
  <si>
    <t>年金保険</t>
    <rPh sb="0" eb="2">
      <t>ネンキン</t>
    </rPh>
    <rPh sb="2" eb="4">
      <t>ホケン</t>
    </rPh>
    <phoneticPr fontId="23"/>
  </si>
  <si>
    <t>４．資格・運転免許等の写しを添付すること。
５．労働者・一人親方・中小事業主と、労災保険特別加入の有無をを選択する</t>
    <phoneticPr fontId="23"/>
  </si>
  <si>
    <t>６．健康保険は左欄に名称（健康保険組合、協会健保、国民健康保険）、右欄に保険証の番号下４桁を記載。
　　後期高齢者等であること等により国民健康保険適用除外である場合は適用除外と記載。</t>
    <rPh sb="2" eb="4">
      <t>ケンコウ</t>
    </rPh>
    <rPh sb="4" eb="6">
      <t>ホケン</t>
    </rPh>
    <rPh sb="7" eb="8">
      <t>ヒダリ</t>
    </rPh>
    <rPh sb="8" eb="9">
      <t>ラン</t>
    </rPh>
    <rPh sb="10" eb="12">
      <t>メイショウ</t>
    </rPh>
    <rPh sb="13" eb="15">
      <t>ケンコウ</t>
    </rPh>
    <rPh sb="15" eb="17">
      <t>ホケン</t>
    </rPh>
    <rPh sb="17" eb="19">
      <t>クミアイ</t>
    </rPh>
    <rPh sb="20" eb="22">
      <t>キョウカイ</t>
    </rPh>
    <rPh sb="22" eb="24">
      <t>ケンポ</t>
    </rPh>
    <rPh sb="25" eb="27">
      <t>コクミン</t>
    </rPh>
    <rPh sb="27" eb="29">
      <t>ケンコウ</t>
    </rPh>
    <rPh sb="29" eb="31">
      <t>ホケン</t>
    </rPh>
    <rPh sb="33" eb="34">
      <t>ミギ</t>
    </rPh>
    <rPh sb="34" eb="35">
      <t>ラン</t>
    </rPh>
    <rPh sb="36" eb="39">
      <t>ホケンショウ</t>
    </rPh>
    <rPh sb="40" eb="42">
      <t>バンゴウ</t>
    </rPh>
    <rPh sb="42" eb="43">
      <t>シモ</t>
    </rPh>
    <rPh sb="44" eb="45">
      <t>ケタ</t>
    </rPh>
    <rPh sb="46" eb="48">
      <t>キサイ</t>
    </rPh>
    <rPh sb="52" eb="54">
      <t>コウキ</t>
    </rPh>
    <rPh sb="54" eb="58">
      <t>コウレイシャトウ</t>
    </rPh>
    <rPh sb="63" eb="64">
      <t>ナド</t>
    </rPh>
    <rPh sb="67" eb="69">
      <t>コクミン</t>
    </rPh>
    <rPh sb="69" eb="71">
      <t>ケンコウ</t>
    </rPh>
    <rPh sb="71" eb="73">
      <t>ホケン</t>
    </rPh>
    <rPh sb="73" eb="75">
      <t>テキヨウ</t>
    </rPh>
    <rPh sb="75" eb="77">
      <t>ジョガイ</t>
    </rPh>
    <rPh sb="80" eb="82">
      <t>バアイ</t>
    </rPh>
    <rPh sb="83" eb="85">
      <t>テキヨウ</t>
    </rPh>
    <rPh sb="85" eb="87">
      <t>ジョガイ</t>
    </rPh>
    <rPh sb="88" eb="90">
      <t>キサイ</t>
    </rPh>
    <phoneticPr fontId="23"/>
  </si>
  <si>
    <t>７．年金保険は左欄に名称（厚生年金、国民年金等）を記載。年金受給者の場合は「受給者」と記載。
８．雇用保険は右欄に被保険者番号の下４桁を記載（日雇労働被保険者の場合は左欄に「日雇保険」）。
　　事業主等である等により雇用保険の適用除外である場合には「適用除外」と記載。</t>
    <rPh sb="2" eb="4">
      <t>ネンキン</t>
    </rPh>
    <rPh sb="4" eb="6">
      <t>ホケン</t>
    </rPh>
    <rPh sb="7" eb="8">
      <t>ヒダリ</t>
    </rPh>
    <rPh sb="8" eb="9">
      <t>ラン</t>
    </rPh>
    <rPh sb="10" eb="12">
      <t>メイショウ</t>
    </rPh>
    <rPh sb="13" eb="15">
      <t>コウセイ</t>
    </rPh>
    <rPh sb="15" eb="17">
      <t>ネンキン</t>
    </rPh>
    <rPh sb="18" eb="20">
      <t>コクミン</t>
    </rPh>
    <rPh sb="20" eb="22">
      <t>ネンキン</t>
    </rPh>
    <rPh sb="22" eb="23">
      <t>トウ</t>
    </rPh>
    <rPh sb="25" eb="27">
      <t>キサイ</t>
    </rPh>
    <rPh sb="28" eb="30">
      <t>ネンキン</t>
    </rPh>
    <rPh sb="30" eb="33">
      <t>ジュキュウシャ</t>
    </rPh>
    <rPh sb="34" eb="36">
      <t>バアイ</t>
    </rPh>
    <rPh sb="38" eb="41">
      <t>ジュキュウシャ</t>
    </rPh>
    <rPh sb="43" eb="44">
      <t>キ</t>
    </rPh>
    <rPh sb="44" eb="45">
      <t>ミツル</t>
    </rPh>
    <rPh sb="49" eb="51">
      <t>コヨウ</t>
    </rPh>
    <rPh sb="51" eb="53">
      <t>ホケン</t>
    </rPh>
    <phoneticPr fontId="23"/>
  </si>
  <si>
    <t>健康保険名称</t>
    <rPh sb="0" eb="2">
      <t>ケンコウ</t>
    </rPh>
    <rPh sb="2" eb="4">
      <t>ホケン</t>
    </rPh>
    <rPh sb="4" eb="6">
      <t>メイショウ</t>
    </rPh>
    <phoneticPr fontId="23"/>
  </si>
  <si>
    <t>健康保険番号</t>
    <rPh sb="0" eb="2">
      <t>ケンコウ</t>
    </rPh>
    <rPh sb="2" eb="4">
      <t>ホケン</t>
    </rPh>
    <rPh sb="4" eb="6">
      <t>バンゴウ</t>
    </rPh>
    <phoneticPr fontId="23"/>
  </si>
  <si>
    <t>年金保険名称</t>
    <rPh sb="0" eb="2">
      <t>ネンキン</t>
    </rPh>
    <rPh sb="2" eb="4">
      <t>ホケン</t>
    </rPh>
    <rPh sb="4" eb="6">
      <t>メイショウ</t>
    </rPh>
    <phoneticPr fontId="23"/>
  </si>
  <si>
    <t>厚生年金</t>
  </si>
  <si>
    <t>－</t>
  </si>
  <si>
    <t>－</t>
    <phoneticPr fontId="23"/>
  </si>
  <si>
    <t>協会けんぽ</t>
  </si>
  <si>
    <t>雇用保険種類</t>
    <rPh sb="0" eb="2">
      <t>コヨウ</t>
    </rPh>
    <rPh sb="2" eb="4">
      <t>ホケン</t>
    </rPh>
    <rPh sb="4" eb="6">
      <t>シュルイ</t>
    </rPh>
    <phoneticPr fontId="23"/>
  </si>
  <si>
    <t>雇用保険番号</t>
    <rPh sb="0" eb="2">
      <t>コヨウ</t>
    </rPh>
    <rPh sb="2" eb="4">
      <t>ホケン</t>
    </rPh>
    <rPh sb="4" eb="6">
      <t>バンゴウ</t>
    </rPh>
    <phoneticPr fontId="23"/>
  </si>
  <si>
    <t>一人親方</t>
    <rPh sb="0" eb="2">
      <t>ヒトリ</t>
    </rPh>
    <rPh sb="2" eb="4">
      <t>オヤカタ</t>
    </rPh>
    <phoneticPr fontId="23"/>
  </si>
  <si>
    <t>有</t>
    <rPh sb="0" eb="1">
      <t>アリ</t>
    </rPh>
    <phoneticPr fontId="23"/>
  </si>
  <si>
    <t>無</t>
    <rPh sb="0" eb="1">
      <t>ナシ</t>
    </rPh>
    <phoneticPr fontId="23"/>
  </si>
  <si>
    <r>
      <t xml:space="preserve">労働者
一人親方
</t>
    </r>
    <r>
      <rPr>
        <sz val="8"/>
        <rFont val="ＭＳ Ｐ明朝"/>
        <family val="1"/>
        <charset val="128"/>
      </rPr>
      <t>中小事業主</t>
    </r>
    <rPh sb="0" eb="3">
      <t>ロウドウシャ</t>
    </rPh>
    <rPh sb="4" eb="6">
      <t>ヒトリ</t>
    </rPh>
    <phoneticPr fontId="23"/>
  </si>
  <si>
    <t>加入　未加入　適用除外より選択</t>
  </si>
  <si>
    <t>雇用1</t>
    <rPh sb="0" eb="2">
      <t>コヨウ</t>
    </rPh>
    <phoneticPr fontId="23"/>
  </si>
  <si>
    <t>雇用2</t>
    <rPh sb="0" eb="2">
      <t>コヨウ</t>
    </rPh>
    <phoneticPr fontId="23"/>
  </si>
  <si>
    <t>雇用3</t>
    <rPh sb="0" eb="2">
      <t>コヨウ</t>
    </rPh>
    <phoneticPr fontId="23"/>
  </si>
  <si>
    <t>健康保険について、当該事業所が「協会けんぽ」ではなく健康保険組合に加入している場合は名称（○○健康保険組合）を入力して下さい。</t>
    <rPh sb="0" eb="2">
      <t>ケンコウ</t>
    </rPh>
    <rPh sb="2" eb="4">
      <t>ホケン</t>
    </rPh>
    <rPh sb="9" eb="11">
      <t>トウガイ</t>
    </rPh>
    <rPh sb="11" eb="14">
      <t>ジギョウショ</t>
    </rPh>
    <rPh sb="16" eb="18">
      <t>キョウカイ</t>
    </rPh>
    <rPh sb="26" eb="28">
      <t>ケンコウ</t>
    </rPh>
    <rPh sb="28" eb="30">
      <t>ホケン</t>
    </rPh>
    <rPh sb="30" eb="32">
      <t>クミアイ</t>
    </rPh>
    <rPh sb="33" eb="35">
      <t>カニュウ</t>
    </rPh>
    <rPh sb="39" eb="41">
      <t>バアイ</t>
    </rPh>
    <rPh sb="42" eb="44">
      <t>メイショウ</t>
    </rPh>
    <rPh sb="47" eb="49">
      <t>ケンコウ</t>
    </rPh>
    <rPh sb="49" eb="51">
      <t>ホケン</t>
    </rPh>
    <rPh sb="51" eb="53">
      <t>クミアイ</t>
    </rPh>
    <rPh sb="55" eb="57">
      <t>ニュウリョク</t>
    </rPh>
    <rPh sb="59" eb="60">
      <t>クダ</t>
    </rPh>
    <phoneticPr fontId="23"/>
  </si>
  <si>
    <t>日建　一郎</t>
    <rPh sb="0" eb="2">
      <t>ニッケン</t>
    </rPh>
    <rPh sb="3" eb="5">
      <t>イチロウ</t>
    </rPh>
    <phoneticPr fontId="23"/>
  </si>
  <si>
    <t>　</t>
    <phoneticPr fontId="23"/>
  </si>
  <si>
    <t>入力例</t>
    <rPh sb="0" eb="2">
      <t>ニュウリョク</t>
    </rPh>
    <rPh sb="2" eb="3">
      <t>レイ</t>
    </rPh>
    <phoneticPr fontId="23"/>
  </si>
  <si>
    <t>入力例はこちらを参考にして下さい。⇒⇒⇒</t>
    <rPh sb="0" eb="2">
      <t>ニュウリョク</t>
    </rPh>
    <rPh sb="2" eb="3">
      <t>レイ</t>
    </rPh>
    <rPh sb="8" eb="10">
      <t>サンコウ</t>
    </rPh>
    <rPh sb="13" eb="14">
      <t>クダ</t>
    </rPh>
    <phoneticPr fontId="23"/>
  </si>
  <si>
    <t>日建　二郎</t>
    <rPh sb="0" eb="2">
      <t>ニッケン</t>
    </rPh>
    <rPh sb="3" eb="5">
      <t>ジロウ</t>
    </rPh>
    <phoneticPr fontId="23"/>
  </si>
  <si>
    <t>日建　三郎</t>
    <rPh sb="0" eb="2">
      <t>ニッケン</t>
    </rPh>
    <rPh sb="3" eb="5">
      <t>サブロウ</t>
    </rPh>
    <phoneticPr fontId="23"/>
  </si>
  <si>
    <t>ﾆｯｹﾝ ｲﾁﾛｳ</t>
    <phoneticPr fontId="23"/>
  </si>
  <si>
    <t>ﾆｯｹﾝ ｼﾞﾛｳ</t>
    <phoneticPr fontId="23"/>
  </si>
  <si>
    <t>ﾆｯｹﾝ ｻﾌﾞﾛｳ</t>
    <phoneticPr fontId="23"/>
  </si>
  <si>
    <t>型枠大工</t>
    <rPh sb="0" eb="2">
      <t>カタワク</t>
    </rPh>
    <rPh sb="2" eb="4">
      <t>ダイク</t>
    </rPh>
    <phoneticPr fontId="23"/>
  </si>
  <si>
    <t>奈良県奈良市長島町３－３－３</t>
    <rPh sb="0" eb="3">
      <t>ナラケン</t>
    </rPh>
    <rPh sb="3" eb="6">
      <t>ナラシ</t>
    </rPh>
    <rPh sb="6" eb="9">
      <t>ナガシマチョウ</t>
    </rPh>
    <phoneticPr fontId="23"/>
  </si>
  <si>
    <t>0724-00-3333</t>
    <phoneticPr fontId="23"/>
  </si>
  <si>
    <t>　同上</t>
    <rPh sb="1" eb="3">
      <t>ドウジョウ</t>
    </rPh>
    <phoneticPr fontId="23"/>
  </si>
  <si>
    <t>鳶工</t>
    <rPh sb="0" eb="1">
      <t>トビ</t>
    </rPh>
    <rPh sb="1" eb="2">
      <t>コウ</t>
    </rPh>
    <phoneticPr fontId="23"/>
  </si>
  <si>
    <t>高槻市高槻町１－１－１</t>
    <rPh sb="0" eb="3">
      <t>タカツキシ</t>
    </rPh>
    <rPh sb="3" eb="5">
      <t>タカツキ</t>
    </rPh>
    <rPh sb="5" eb="6">
      <t>マチ</t>
    </rPh>
    <phoneticPr fontId="23"/>
  </si>
  <si>
    <t>0726-00-1111</t>
    <phoneticPr fontId="23"/>
  </si>
  <si>
    <t>鉄筋工</t>
    <rPh sb="0" eb="3">
      <t>テッキンコウ</t>
    </rPh>
    <phoneticPr fontId="23"/>
  </si>
  <si>
    <t>西宮市甲子園町００－０００</t>
    <rPh sb="0" eb="3">
      <t>ニシノミヤシ</t>
    </rPh>
    <rPh sb="3" eb="7">
      <t>コウシエンチョウ</t>
    </rPh>
    <phoneticPr fontId="23"/>
  </si>
  <si>
    <t>0798-00-1515</t>
    <phoneticPr fontId="23"/>
  </si>
  <si>
    <t>同上</t>
    <rPh sb="0" eb="2">
      <t>ドウジョウ</t>
    </rPh>
    <phoneticPr fontId="24"/>
  </si>
  <si>
    <t>126-83</t>
  </si>
  <si>
    <t>Ｏ</t>
  </si>
  <si>
    <t>130-92</t>
  </si>
  <si>
    <t>115-75</t>
  </si>
  <si>
    <t>玉掛　建設用ﾘﾌﾄ　</t>
    <rPh sb="0" eb="1">
      <t>タマ</t>
    </rPh>
    <rPh sb="1" eb="2">
      <t>カ</t>
    </rPh>
    <phoneticPr fontId="24"/>
  </si>
  <si>
    <t>建設用ﾘﾌﾄ　職長</t>
    <rPh sb="0" eb="3">
      <t>ケンセツヨウ</t>
    </rPh>
    <rPh sb="7" eb="9">
      <t>ショクチョウ</t>
    </rPh>
    <phoneticPr fontId="24"/>
  </si>
  <si>
    <t>左官一級技能士</t>
    <phoneticPr fontId="23"/>
  </si>
  <si>
    <t>玉掛</t>
    <rPh sb="0" eb="1">
      <t>タマ</t>
    </rPh>
    <rPh sb="1" eb="2">
      <t>カ</t>
    </rPh>
    <phoneticPr fontId="23"/>
  </si>
  <si>
    <t>会社名</t>
    <phoneticPr fontId="23"/>
  </si>
  <si>
    <t>有・無</t>
  </si>
  <si>
    <t>労働者　　 一人親方　　中小事業主</t>
  </si>
  <si>
    <t>労働者
一人親方
中小事業主
確　認</t>
    <rPh sb="4" eb="6">
      <t>ヒトリ</t>
    </rPh>
    <rPh sb="6" eb="8">
      <t>オヤカタ</t>
    </rPh>
    <rPh sb="9" eb="11">
      <t>チュウショウ</t>
    </rPh>
    <rPh sb="11" eb="14">
      <t>ジギョウヌシ</t>
    </rPh>
    <rPh sb="15" eb="16">
      <t>アキラ</t>
    </rPh>
    <rPh sb="17" eb="18">
      <t>ニン</t>
    </rPh>
    <phoneticPr fontId="31"/>
  </si>
  <si>
    <t>参考</t>
    <rPh sb="0" eb="2">
      <t>サンコウ</t>
    </rPh>
    <phoneticPr fontId="23"/>
  </si>
  <si>
    <t>健康保険等の加入状況については　 ⇒⇒⇒
こちらを参考にして下さい。</t>
    <rPh sb="0" eb="2">
      <t>ケンコウ</t>
    </rPh>
    <rPh sb="2" eb="5">
      <t>ホケントウ</t>
    </rPh>
    <rPh sb="6" eb="8">
      <t>カニュウ</t>
    </rPh>
    <rPh sb="8" eb="10">
      <t>ジョウキョウ</t>
    </rPh>
    <rPh sb="25" eb="27">
      <t>サンコウ</t>
    </rPh>
    <rPh sb="30" eb="31">
      <t>クダ</t>
    </rPh>
    <phoneticPr fontId="23"/>
  </si>
  <si>
    <t>大臣　　知事</t>
  </si>
  <si>
    <t>特定　　一般</t>
  </si>
  <si>
    <t>再下請負通知書</t>
    <phoneticPr fontId="23"/>
  </si>
  <si>
    <t>建築業法・雇用改善法等に基づく届出書（変更届）</t>
    <phoneticPr fontId="23"/>
  </si>
  <si>
    <t>許可業種</t>
    <phoneticPr fontId="23"/>
  </si>
  <si>
    <t>許　可　業　種</t>
    <phoneticPr fontId="23"/>
  </si>
  <si>
    <t>主任技術者名</t>
    <phoneticPr fontId="23"/>
  </si>
  <si>
    <t>主任技術者名</t>
    <phoneticPr fontId="23"/>
  </si>
  <si>
    <t>［主任技術者、専門技術者の記入要領］</t>
    <phoneticPr fontId="23"/>
  </si>
  <si>
    <t>１．主任技術者の配属状況について［専任・非専任］のいずれかを明記すること</t>
    <phoneticPr fontId="23"/>
  </si>
  <si>
    <t>２．専門技術者には、土木・建築一式工事を施工する場合等でその工事に含まれる専門工事を施工するために必要な主任技術者を記載する。</t>
    <phoneticPr fontId="23"/>
  </si>
  <si>
    <t>　　一式工事の主任技術者が専門工事の主任技術者としての資格を有する場合は専門技術者を兼ねることができる。</t>
    <phoneticPr fontId="23"/>
  </si>
  <si>
    <t>　　複数の専門工事を施工するために複数の専門技術者を要する場合は適宜欄を設けて全員を記載する。</t>
    <phoneticPr fontId="23"/>
  </si>
  <si>
    <t>　　一次下請負業者別の施工台帳として利用する。</t>
    <phoneticPr fontId="23"/>
  </si>
  <si>
    <t>　　ことができる。</t>
    <phoneticPr fontId="23"/>
  </si>
  <si>
    <t>　　1)大学卒［指定学科］：３年以上の実務経験。　2)高校卒［指定学科］：５年以上の実務経験。　3)その他：１０年以上の実務経験</t>
    <phoneticPr fontId="23"/>
  </si>
  <si>
    <t>　　5)電気事業法：「電気主任技術者国家試験等」。　6)消防法：「消防設備士試験」。　7)職業能力開発促進法：「技能検定」</t>
    <phoneticPr fontId="23"/>
  </si>
  <si>
    <t>　①資格を証するものの写し</t>
    <phoneticPr fontId="23"/>
  </si>
  <si>
    <t>　一括適用の承認に係る営業所の場合は、主たる営業所の整理記号及び事業者番号を記入すること。</t>
    <phoneticPr fontId="23"/>
  </si>
  <si>
    <t>（２次下請負以下用）</t>
    <rPh sb="2" eb="3">
      <t>ジ</t>
    </rPh>
    <rPh sb="3" eb="5">
      <t>シタウケ</t>
    </rPh>
    <rPh sb="5" eb="6">
      <t>マ</t>
    </rPh>
    <rPh sb="6" eb="8">
      <t>イカ</t>
    </rPh>
    <rPh sb="8" eb="9">
      <t>ヨウ</t>
    </rPh>
    <phoneticPr fontId="23"/>
  </si>
  <si>
    <t>有　・　無</t>
    <rPh sb="0" eb="1">
      <t>ユウ</t>
    </rPh>
    <rPh sb="4" eb="5">
      <t>ナシ</t>
    </rPh>
    <phoneticPr fontId="23"/>
  </si>
  <si>
    <t>外国人建設就労者の従事の状況
（有無）</t>
    <rPh sb="0" eb="2">
      <t>ガイコク</t>
    </rPh>
    <rPh sb="2" eb="3">
      <t>ジン</t>
    </rPh>
    <rPh sb="3" eb="5">
      <t>ケンセツ</t>
    </rPh>
    <rPh sb="5" eb="8">
      <t>シュウロウシャ</t>
    </rPh>
    <rPh sb="9" eb="11">
      <t>ジュウジ</t>
    </rPh>
    <rPh sb="12" eb="14">
      <t>ジョウキョウ</t>
    </rPh>
    <rPh sb="16" eb="18">
      <t>ウム</t>
    </rPh>
    <phoneticPr fontId="23"/>
  </si>
  <si>
    <t>外国人技能実習生の従事の状況
（有無）</t>
    <rPh sb="0" eb="2">
      <t>ガイコク</t>
    </rPh>
    <rPh sb="2" eb="3">
      <t>ジン</t>
    </rPh>
    <rPh sb="3" eb="5">
      <t>ギノウ</t>
    </rPh>
    <rPh sb="5" eb="8">
      <t>ジッシュウセイ</t>
    </rPh>
    <rPh sb="9" eb="11">
      <t>ジュウジ</t>
    </rPh>
    <rPh sb="12" eb="14">
      <t>ジョウキョウ</t>
    </rPh>
    <rPh sb="16" eb="18">
      <t>ウム</t>
    </rPh>
    <phoneticPr fontId="23"/>
  </si>
  <si>
    <t>担当工事内容</t>
    <rPh sb="0" eb="2">
      <t>タントウ</t>
    </rPh>
    <rPh sb="2" eb="4">
      <t>コウジ</t>
    </rPh>
    <rPh sb="4" eb="5">
      <t>ウチ</t>
    </rPh>
    <rPh sb="5" eb="6">
      <t>カタチ</t>
    </rPh>
    <phoneticPr fontId="23"/>
  </si>
  <si>
    <t>　外国人技能実習生及び外国人建設就労者の従事状況の有無の記載が必要（再下請通知書にも記載が必要）</t>
    <rPh sb="1" eb="3">
      <t>ガイコク</t>
    </rPh>
    <rPh sb="3" eb="4">
      <t>ジン</t>
    </rPh>
    <rPh sb="9" eb="10">
      <t>オヨ</t>
    </rPh>
    <rPh sb="11" eb="13">
      <t>ガイコク</t>
    </rPh>
    <rPh sb="13" eb="14">
      <t>ジン</t>
    </rPh>
    <rPh sb="14" eb="16">
      <t>ケンセツ</t>
    </rPh>
    <rPh sb="16" eb="19">
      <t>シュウロウシャ</t>
    </rPh>
    <rPh sb="20" eb="22">
      <t>ジュウジ</t>
    </rPh>
    <rPh sb="22" eb="24">
      <t>ジョウキョウ</t>
    </rPh>
    <rPh sb="25" eb="27">
      <t>ウム</t>
    </rPh>
    <rPh sb="28" eb="30">
      <t>キサイ</t>
    </rPh>
    <rPh sb="31" eb="33">
      <t>ヒツヨウ</t>
    </rPh>
    <rPh sb="34" eb="35">
      <t>サイ</t>
    </rPh>
    <rPh sb="35" eb="37">
      <t>シタウ</t>
    </rPh>
    <rPh sb="37" eb="40">
      <t>ツウチショ</t>
    </rPh>
    <rPh sb="42" eb="44">
      <t>キサイ</t>
    </rPh>
    <rPh sb="45" eb="47">
      <t>ヒツヨウ</t>
    </rPh>
    <phoneticPr fontId="23"/>
  </si>
  <si>
    <t>［外国人技能実習生及び外国人建設就労者の従事状況］建設業法施行規則等の一部を改正する政令により平成27年４月１日以降</t>
    <rPh sb="1" eb="3">
      <t>ガイコク</t>
    </rPh>
    <rPh sb="3" eb="4">
      <t>ジン</t>
    </rPh>
    <rPh sb="9" eb="10">
      <t>オヨ</t>
    </rPh>
    <rPh sb="11" eb="13">
      <t>ガイコク</t>
    </rPh>
    <rPh sb="13" eb="14">
      <t>ジン</t>
    </rPh>
    <rPh sb="14" eb="16">
      <t>ケンセツ</t>
    </rPh>
    <rPh sb="16" eb="18">
      <t>シュウロウ</t>
    </rPh>
    <rPh sb="20" eb="22">
      <t>ジュウジ</t>
    </rPh>
    <rPh sb="22" eb="24">
      <t>ジョウキョウ</t>
    </rPh>
    <rPh sb="29" eb="31">
      <t>シコウ</t>
    </rPh>
    <rPh sb="31" eb="33">
      <t>キソク</t>
    </rPh>
    <rPh sb="42" eb="44">
      <t>セイレイ</t>
    </rPh>
    <rPh sb="47" eb="49">
      <t>ヘイセイ</t>
    </rPh>
    <rPh sb="51" eb="52">
      <t>ネン</t>
    </rPh>
    <rPh sb="53" eb="54">
      <t>ガツ</t>
    </rPh>
    <rPh sb="55" eb="56">
      <t>ヒ</t>
    </rPh>
    <rPh sb="56" eb="58">
      <t>イコウ</t>
    </rPh>
    <phoneticPr fontId="23"/>
  </si>
  <si>
    <t>建築</t>
    <rPh sb="0" eb="2">
      <t>ケンチク</t>
    </rPh>
    <phoneticPr fontId="23"/>
  </si>
  <si>
    <t>　なお、一度提出いただいた事項や書類に変更が生じたときも、遅滞なく、変更の年月日を付記して再提出</t>
    <phoneticPr fontId="23"/>
  </si>
  <si>
    <t>４．施工管理</t>
    <rPh sb="2" eb="4">
      <t>セコウ</t>
    </rPh>
    <rPh sb="4" eb="6">
      <t>カンリ</t>
    </rPh>
    <phoneticPr fontId="23"/>
  </si>
  <si>
    <t>（１）健康診断は法、規則で定められた種類、頻度、検査項目を確実に実行します。</t>
    <phoneticPr fontId="23"/>
  </si>
  <si>
    <t>（注）本用紙は、一次下請け業者のみ熟読の上で提出ください。</t>
    <rPh sb="1" eb="2">
      <t>チュウ</t>
    </rPh>
    <rPh sb="3" eb="4">
      <t>ホン</t>
    </rPh>
    <rPh sb="4" eb="6">
      <t>ヨウシ</t>
    </rPh>
    <rPh sb="8" eb="10">
      <t>イチジ</t>
    </rPh>
    <rPh sb="10" eb="12">
      <t>シタウ</t>
    </rPh>
    <rPh sb="13" eb="15">
      <t>ギョウシャ</t>
    </rPh>
    <rPh sb="17" eb="19">
      <t>ジュクドク</t>
    </rPh>
    <rPh sb="20" eb="21">
      <t>ウエ</t>
    </rPh>
    <rPh sb="22" eb="24">
      <t>テイシュツ</t>
    </rPh>
    <phoneticPr fontId="23"/>
  </si>
  <si>
    <t>　　　特に、下記事項について留意いたします。</t>
    <rPh sb="3" eb="4">
      <t>トク</t>
    </rPh>
    <rPh sb="6" eb="8">
      <t>カキ</t>
    </rPh>
    <rPh sb="8" eb="10">
      <t>ジコウ</t>
    </rPh>
    <rPh sb="14" eb="16">
      <t>リュウイ</t>
    </rPh>
    <phoneticPr fontId="23"/>
  </si>
  <si>
    <t>・貴社の施工計画に関する指示への順守</t>
    <rPh sb="1" eb="3">
      <t>キシャ</t>
    </rPh>
    <rPh sb="4" eb="6">
      <t>セコウ</t>
    </rPh>
    <rPh sb="6" eb="8">
      <t>ケイカク</t>
    </rPh>
    <rPh sb="9" eb="10">
      <t>カン</t>
    </rPh>
    <rPh sb="12" eb="14">
      <t>シジ</t>
    </rPh>
    <rPh sb="16" eb="18">
      <t>ジュンシュ</t>
    </rPh>
    <phoneticPr fontId="23"/>
  </si>
  <si>
    <t>・貴社の工程管理に関する指示への順守</t>
    <rPh sb="1" eb="3">
      <t>キシャ</t>
    </rPh>
    <rPh sb="4" eb="6">
      <t>コウテイ</t>
    </rPh>
    <rPh sb="6" eb="8">
      <t>カンリ</t>
    </rPh>
    <rPh sb="9" eb="10">
      <t>カン</t>
    </rPh>
    <rPh sb="12" eb="14">
      <t>シジ</t>
    </rPh>
    <rPh sb="16" eb="18">
      <t>ジュンシュ</t>
    </rPh>
    <phoneticPr fontId="23"/>
  </si>
  <si>
    <t>・自社としての施工品質確認及び貴社への報告</t>
    <rPh sb="1" eb="3">
      <t>ジシャ</t>
    </rPh>
    <rPh sb="7" eb="9">
      <t>セコウ</t>
    </rPh>
    <rPh sb="9" eb="11">
      <t>ヒンシツ</t>
    </rPh>
    <rPh sb="11" eb="13">
      <t>カクニン</t>
    </rPh>
    <rPh sb="13" eb="14">
      <t>オヨ</t>
    </rPh>
    <rPh sb="15" eb="17">
      <t>キシャ</t>
    </rPh>
    <rPh sb="19" eb="21">
      <t>ホウコク</t>
    </rPh>
    <phoneticPr fontId="23"/>
  </si>
  <si>
    <t>・貴社の開催する安全衛生協議会への参加</t>
    <rPh sb="1" eb="3">
      <t>キシャ</t>
    </rPh>
    <rPh sb="4" eb="6">
      <t>カイサイ</t>
    </rPh>
    <rPh sb="8" eb="10">
      <t>アンゼン</t>
    </rPh>
    <rPh sb="10" eb="12">
      <t>エイセイ</t>
    </rPh>
    <rPh sb="12" eb="15">
      <t>キョウギカイ</t>
    </rPh>
    <rPh sb="17" eb="19">
      <t>サンカ</t>
    </rPh>
    <phoneticPr fontId="23"/>
  </si>
  <si>
    <t>・再下請業者への技術的指導</t>
    <rPh sb="1" eb="2">
      <t>サイ</t>
    </rPh>
    <rPh sb="2" eb="4">
      <t>シタウケ</t>
    </rPh>
    <rPh sb="4" eb="6">
      <t>ギョウシャ</t>
    </rPh>
    <rPh sb="8" eb="11">
      <t>ギジュツテキ</t>
    </rPh>
    <rPh sb="11" eb="13">
      <t>シドウ</t>
    </rPh>
    <phoneticPr fontId="23"/>
  </si>
  <si>
    <t>・貴社の施工管理に伴う判断を踏まえた再下請業者との調整</t>
    <rPh sb="1" eb="3">
      <t>キシャ</t>
    </rPh>
    <rPh sb="4" eb="6">
      <t>セコウ</t>
    </rPh>
    <rPh sb="6" eb="8">
      <t>カンリ</t>
    </rPh>
    <rPh sb="9" eb="10">
      <t>トモナ</t>
    </rPh>
    <rPh sb="11" eb="13">
      <t>ハンダン</t>
    </rPh>
    <rPh sb="14" eb="15">
      <t>フ</t>
    </rPh>
    <rPh sb="18" eb="19">
      <t>サイ</t>
    </rPh>
    <rPh sb="19" eb="21">
      <t>シタウケ</t>
    </rPh>
    <rPh sb="21" eb="23">
      <t>ギョウシャ</t>
    </rPh>
    <rPh sb="25" eb="27">
      <t>チョウセイ</t>
    </rPh>
    <phoneticPr fontId="23"/>
  </si>
  <si>
    <t>元請
確認</t>
    <rPh sb="0" eb="2">
      <t>モトウケ</t>
    </rPh>
    <rPh sb="3" eb="5">
      <t>カクニン</t>
    </rPh>
    <phoneticPr fontId="23"/>
  </si>
  <si>
    <t>（２）貴社から施工要領書等の安全・品質に関する書類の提出を要求された場合には、速やかに提出</t>
    <rPh sb="3" eb="5">
      <t>キシャ</t>
    </rPh>
    <rPh sb="7" eb="9">
      <t>セコウ</t>
    </rPh>
    <rPh sb="9" eb="11">
      <t>ヨウリョウ</t>
    </rPh>
    <rPh sb="11" eb="12">
      <t>ショ</t>
    </rPh>
    <rPh sb="12" eb="13">
      <t>トウ</t>
    </rPh>
    <rPh sb="14" eb="16">
      <t>アンゼン</t>
    </rPh>
    <rPh sb="17" eb="19">
      <t>ヒンシツ</t>
    </rPh>
    <rPh sb="20" eb="21">
      <t>カン</t>
    </rPh>
    <rPh sb="23" eb="25">
      <t>ショルイ</t>
    </rPh>
    <rPh sb="26" eb="28">
      <t>テイシュツ</t>
    </rPh>
    <rPh sb="29" eb="31">
      <t>ヨウキュウ</t>
    </rPh>
    <rPh sb="34" eb="36">
      <t>バアイ</t>
    </rPh>
    <rPh sb="39" eb="40">
      <t>スミ</t>
    </rPh>
    <rPh sb="43" eb="45">
      <t>テイシュツ</t>
    </rPh>
    <phoneticPr fontId="23"/>
  </si>
  <si>
    <t>　　　します。</t>
    <phoneticPr fontId="23"/>
  </si>
  <si>
    <t>2602-621222-6</t>
    <phoneticPr fontId="23"/>
  </si>
  <si>
    <t>南 ゑへふ-06812</t>
    <phoneticPr fontId="23"/>
  </si>
  <si>
    <t>3390146(協会けんぽ)</t>
    <phoneticPr fontId="23"/>
  </si>
  <si>
    <t>　２．労務安全衛生管理及び施工管理に関する誓約書</t>
    <rPh sb="11" eb="12">
      <t>オヨ</t>
    </rPh>
    <rPh sb="13" eb="15">
      <t>セコウ</t>
    </rPh>
    <rPh sb="15" eb="17">
      <t>カンリ</t>
    </rPh>
    <phoneticPr fontId="23"/>
  </si>
  <si>
    <t>　　　使用します。また持込時には必ず点検表により点検を行い、日常及び定期の点検整備を実施</t>
    <phoneticPr fontId="23"/>
  </si>
  <si>
    <t>　　　します。また、貴社より貸与・支給された機械・工具・材料等は、必ず指定する場所に保管</t>
    <phoneticPr fontId="23"/>
  </si>
  <si>
    <t>　　　させます。</t>
    <phoneticPr fontId="23"/>
  </si>
  <si>
    <t>（８）再下請業者（２次以降）を使用する場合、一次下請負業者としての責務として安全衛生管理</t>
    <phoneticPr fontId="23"/>
  </si>
  <si>
    <t>　　　の指導を行います。</t>
    <phoneticPr fontId="23"/>
  </si>
  <si>
    <t>（４）免許、技能講習及び特別教育の資格を要する業務には、必ず有資格者をつかせます。</t>
    <rPh sb="10" eb="11">
      <t>オヨ</t>
    </rPh>
    <rPh sb="12" eb="14">
      <t>トクベツ</t>
    </rPh>
    <rPh sb="14" eb="16">
      <t>キョウイク</t>
    </rPh>
    <rPh sb="20" eb="21">
      <t>ヨウ</t>
    </rPh>
    <phoneticPr fontId="23"/>
  </si>
  <si>
    <t>⑥送出し教育</t>
    <rPh sb="1" eb="3">
      <t>オクリダ</t>
    </rPh>
    <rPh sb="4" eb="6">
      <t>キョウイク</t>
    </rPh>
    <phoneticPr fontId="23"/>
  </si>
  <si>
    <t>（７）再下請業者（２次以降）を使用する場合、それぞれの請負契約を書面をもって締結します。</t>
    <phoneticPr fontId="23"/>
  </si>
  <si>
    <r>
      <t>（</t>
    </r>
    <r>
      <rPr>
        <sz val="10.5"/>
        <rFont val="Century"/>
        <family val="1"/>
      </rPr>
      <t>10</t>
    </r>
    <r>
      <rPr>
        <sz val="10.5"/>
        <rFont val="ＭＳ 明朝"/>
        <family val="1"/>
        <charset val="128"/>
      </rPr>
      <t>）毎日整理整頓に努め、作業終了後には後片付け及び清掃を確実に行うよう指導します。</t>
    </r>
    <rPh sb="6" eb="8">
      <t>セイリ</t>
    </rPh>
    <rPh sb="8" eb="10">
      <t>セイトン</t>
    </rPh>
    <rPh sb="11" eb="12">
      <t>ツト</t>
    </rPh>
    <phoneticPr fontId="23"/>
  </si>
  <si>
    <t>本誓約事項に違反した場合は、貴社のいかなる措置にも従います。</t>
    <rPh sb="0" eb="1">
      <t>ホン</t>
    </rPh>
    <rPh sb="1" eb="3">
      <t>セイヤク</t>
    </rPh>
    <rPh sb="3" eb="5">
      <t>ジコウ</t>
    </rPh>
    <rPh sb="6" eb="8">
      <t>イハン</t>
    </rPh>
    <rPh sb="10" eb="12">
      <t>バアイ</t>
    </rPh>
    <rPh sb="14" eb="16">
      <t>キシャ</t>
    </rPh>
    <rPh sb="21" eb="23">
      <t>ソチ</t>
    </rPh>
    <rPh sb="25" eb="26">
      <t>シタガ</t>
    </rPh>
    <phoneticPr fontId="44"/>
  </si>
  <si>
    <t>（14）事故、災害及び法令の違反などが起こり、当社に過失がある時は、損害金、補償金など所定の</t>
    <phoneticPr fontId="23"/>
  </si>
  <si>
    <t>（11）作業員の就業にあたっては、秩序正しく就業させるとともに、貴社の作業規則を遵守すること</t>
    <rPh sb="4" eb="7">
      <t>サギョウイン</t>
    </rPh>
    <rPh sb="8" eb="10">
      <t>シュウギョウ</t>
    </rPh>
    <rPh sb="17" eb="19">
      <t>チツジョ</t>
    </rPh>
    <rPh sb="19" eb="20">
      <t>タダ</t>
    </rPh>
    <rPh sb="22" eb="24">
      <t>シュウギョウ</t>
    </rPh>
    <rPh sb="32" eb="34">
      <t>キシャ</t>
    </rPh>
    <rPh sb="35" eb="37">
      <t>サギョウ</t>
    </rPh>
    <rPh sb="37" eb="39">
      <t>キソク</t>
    </rPh>
    <rPh sb="40" eb="42">
      <t>ジュンシュ</t>
    </rPh>
    <phoneticPr fontId="44"/>
  </si>
  <si>
    <t>　　　で関係者に迷惑を及ぼさないよう、指導監督します。</t>
    <phoneticPr fontId="23"/>
  </si>
  <si>
    <t>（12）毎日、始業前に自主的にKYミーティングを実施するとともにKY活動用紙を記載の上、所定の</t>
    <rPh sb="4" eb="6">
      <t>マイニチ</t>
    </rPh>
    <rPh sb="7" eb="9">
      <t>シギョウ</t>
    </rPh>
    <rPh sb="9" eb="10">
      <t>マエ</t>
    </rPh>
    <rPh sb="11" eb="14">
      <t>ジシュテキ</t>
    </rPh>
    <rPh sb="24" eb="26">
      <t>ジッシ</t>
    </rPh>
    <rPh sb="34" eb="36">
      <t>カツドウ</t>
    </rPh>
    <rPh sb="36" eb="38">
      <t>ヨウシ</t>
    </rPh>
    <rPh sb="39" eb="41">
      <t>キサイ</t>
    </rPh>
    <rPh sb="42" eb="43">
      <t>ウエ</t>
    </rPh>
    <rPh sb="44" eb="46">
      <t>ショテイ</t>
    </rPh>
    <phoneticPr fontId="44"/>
  </si>
  <si>
    <t>　　　場所に掲示させます。</t>
    <phoneticPr fontId="23"/>
  </si>
  <si>
    <t>（13）作業は貴社との打合せで定めた作業手順・要領に従い、適正な保護具を着用の上で実施する</t>
    <rPh sb="4" eb="6">
      <t>サギョウ</t>
    </rPh>
    <rPh sb="7" eb="9">
      <t>キシャ</t>
    </rPh>
    <rPh sb="11" eb="13">
      <t>ウチアワ</t>
    </rPh>
    <rPh sb="15" eb="16">
      <t>サダ</t>
    </rPh>
    <rPh sb="18" eb="20">
      <t>サギョウ</t>
    </rPh>
    <rPh sb="20" eb="22">
      <t>テジュン</t>
    </rPh>
    <rPh sb="23" eb="25">
      <t>ヨウリョウ</t>
    </rPh>
    <rPh sb="26" eb="27">
      <t>シタガ</t>
    </rPh>
    <rPh sb="29" eb="31">
      <t>テキセイ</t>
    </rPh>
    <rPh sb="32" eb="34">
      <t>ホゴ</t>
    </rPh>
    <rPh sb="34" eb="35">
      <t>グ</t>
    </rPh>
    <rPh sb="36" eb="38">
      <t>チャクヨウ</t>
    </rPh>
    <rPh sb="39" eb="40">
      <t>ウエ</t>
    </rPh>
    <rPh sb="41" eb="43">
      <t>ジッシ</t>
    </rPh>
    <phoneticPr fontId="44"/>
  </si>
  <si>
    <t>　　　ように指導します。</t>
    <phoneticPr fontId="23"/>
  </si>
  <si>
    <t>（15）その他、労働災害防止のために貴作業所の規律を守るとともに、自主点検を実施し、各関係業</t>
    <phoneticPr fontId="23"/>
  </si>
  <si>
    <t>（１）一次下請業者の責務を順守することで、一括下請負に該当することの無いように致します。</t>
    <rPh sb="3" eb="5">
      <t>イチジ</t>
    </rPh>
    <rPh sb="5" eb="7">
      <t>シタウ</t>
    </rPh>
    <rPh sb="7" eb="9">
      <t>ギョウシャ</t>
    </rPh>
    <rPh sb="10" eb="12">
      <t>セキム</t>
    </rPh>
    <rPh sb="13" eb="15">
      <t>ジュンシュ</t>
    </rPh>
    <rPh sb="21" eb="23">
      <t>イッカツ</t>
    </rPh>
    <rPh sb="23" eb="24">
      <t>シタ</t>
    </rPh>
    <rPh sb="24" eb="26">
      <t>ウケオイ</t>
    </rPh>
    <rPh sb="27" eb="29">
      <t>ガイトウ</t>
    </rPh>
    <rPh sb="34" eb="35">
      <t>ナ</t>
    </rPh>
    <rPh sb="39" eb="40">
      <t>イタ</t>
    </rPh>
    <phoneticPr fontId="23"/>
  </si>
  <si>
    <t>労務安全衛生管理等に関する誓約書</t>
    <rPh sb="8" eb="9">
      <t>トウ</t>
    </rPh>
    <phoneticPr fontId="23"/>
  </si>
  <si>
    <t>労務安全衛生管理及び現場施工管理に関する誓約書</t>
    <rPh sb="8" eb="9">
      <t>オヨ</t>
    </rPh>
    <rPh sb="10" eb="12">
      <t>ゲンバ</t>
    </rPh>
    <rPh sb="12" eb="14">
      <t>セコウ</t>
    </rPh>
    <rPh sb="14" eb="16">
      <t>カンリ</t>
    </rPh>
    <phoneticPr fontId="23"/>
  </si>
  <si>
    <t>貴社の発注に係る工事の施工にあたり、労働基準法、労働安全衛生法、及び建設業法その他施工上関連する法令を遵守し、貴社の安全施工、及び施工管理に関する諸対策の指示に従い、積極的に協力することを誓約いたします。特に下記事項に関しては、二次以降の再下請負業者も含めて周知徹底させ、必要な措置を行うことを併せて誓約いたします。</t>
    <rPh sb="32" eb="33">
      <t>オヨ</t>
    </rPh>
    <rPh sb="34" eb="37">
      <t>ケンセツギョウ</t>
    </rPh>
    <rPh sb="37" eb="38">
      <t>ホウ</t>
    </rPh>
    <rPh sb="63" eb="64">
      <t>オヨ</t>
    </rPh>
    <rPh sb="65" eb="67">
      <t>セコウ</t>
    </rPh>
    <rPh sb="67" eb="69">
      <t>カンリ</t>
    </rPh>
    <rPh sb="114" eb="116">
      <t>ニジ</t>
    </rPh>
    <rPh sb="116" eb="118">
      <t>イコウ</t>
    </rPh>
    <rPh sb="119" eb="120">
      <t>サイ</t>
    </rPh>
    <rPh sb="120" eb="121">
      <t>シタ</t>
    </rPh>
    <rPh sb="121" eb="123">
      <t>ウケオイ</t>
    </rPh>
    <rPh sb="123" eb="125">
      <t>ギョウシャ</t>
    </rPh>
    <rPh sb="126" eb="127">
      <t>フク</t>
    </rPh>
    <phoneticPr fontId="23"/>
  </si>
  <si>
    <t>※下記内容は、工事事務所ごとにご提供いたします。</t>
    <rPh sb="1" eb="3">
      <t>カキ</t>
    </rPh>
    <rPh sb="3" eb="5">
      <t>ナイヨウ</t>
    </rPh>
    <rPh sb="7" eb="9">
      <t>コウジ</t>
    </rPh>
    <rPh sb="9" eb="11">
      <t>ジム</t>
    </rPh>
    <rPh sb="11" eb="12">
      <t>ショ</t>
    </rPh>
    <rPh sb="16" eb="18">
      <t>テイキョウ</t>
    </rPh>
    <phoneticPr fontId="23"/>
  </si>
  <si>
    <t>　　     のセル内に必要事項を入力して下さい。不要事項は空白のままにしてください。</t>
    <rPh sb="10" eb="11">
      <t>ナイ</t>
    </rPh>
    <rPh sb="12" eb="14">
      <t>ヒツヨウ</t>
    </rPh>
    <rPh sb="14" eb="16">
      <t>ジコウ</t>
    </rPh>
    <rPh sb="17" eb="19">
      <t>ニュウリョク</t>
    </rPh>
    <rPh sb="21" eb="22">
      <t>クダ</t>
    </rPh>
    <rPh sb="25" eb="27">
      <t>フヨウ</t>
    </rPh>
    <rPh sb="27" eb="29">
      <t>ジコウ</t>
    </rPh>
    <rPh sb="30" eb="32">
      <t>クウハク</t>
    </rPh>
    <phoneticPr fontId="23"/>
  </si>
  <si>
    <t>設工事です。</t>
    <phoneticPr fontId="23"/>
  </si>
  <si>
    <r>
      <t>監理技術者(</t>
    </r>
    <r>
      <rPr>
        <sz val="10"/>
        <rFont val="ＭＳ 明朝"/>
        <family val="1"/>
        <charset val="128"/>
      </rPr>
      <t>専任･非専任の別)</t>
    </r>
    <rPh sb="0" eb="2">
      <t>カンリ</t>
    </rPh>
    <rPh sb="2" eb="5">
      <t>ギジュツシャ</t>
    </rPh>
    <rPh sb="6" eb="8">
      <t>センニン</t>
    </rPh>
    <rPh sb="9" eb="10">
      <t>ヒ</t>
    </rPh>
    <rPh sb="10" eb="12">
      <t>センニン</t>
    </rPh>
    <rPh sb="13" eb="14">
      <t>ベツ</t>
    </rPh>
    <phoneticPr fontId="23"/>
  </si>
  <si>
    <t>及び</t>
    <phoneticPr fontId="23"/>
  </si>
  <si>
    <t>㊞</t>
    <phoneticPr fontId="23"/>
  </si>
  <si>
    <t>現    場
代 理 人</t>
    <rPh sb="0" eb="1">
      <t>ウツツ</t>
    </rPh>
    <rPh sb="5" eb="6">
      <t>バ</t>
    </rPh>
    <rPh sb="9" eb="10">
      <t>ヒト</t>
    </rPh>
    <phoneticPr fontId="23"/>
  </si>
  <si>
    <t>自</t>
    <rPh sb="0" eb="1">
      <t>ジ</t>
    </rPh>
    <phoneticPr fontId="23"/>
  </si>
  <si>
    <t>至</t>
    <rPh sb="0" eb="1">
      <t>イタル</t>
    </rPh>
    <phoneticPr fontId="23"/>
  </si>
  <si>
    <t>〒</t>
    <phoneticPr fontId="23"/>
  </si>
  <si>
    <t>令和</t>
    <rPh sb="0" eb="2">
      <t>レイワ</t>
    </rPh>
    <phoneticPr fontId="23"/>
  </si>
  <si>
    <t>年</t>
    <rPh sb="0" eb="1">
      <t>ネン</t>
    </rPh>
    <phoneticPr fontId="23"/>
  </si>
  <si>
    <t>月</t>
    <rPh sb="0" eb="1">
      <t>ツキ</t>
    </rPh>
    <phoneticPr fontId="23"/>
  </si>
  <si>
    <t>日</t>
    <rPh sb="0" eb="1">
      <t>ヒ</t>
    </rPh>
    <phoneticPr fontId="23"/>
  </si>
  <si>
    <t>月</t>
    <rPh sb="0" eb="1">
      <t>ガツ</t>
    </rPh>
    <phoneticPr fontId="23"/>
  </si>
  <si>
    <t>日</t>
    <rPh sb="0" eb="1">
      <t>ニチ</t>
    </rPh>
    <phoneticPr fontId="23"/>
  </si>
  <si>
    <t>電話番号</t>
    <rPh sb="0" eb="2">
      <t>デンワ</t>
    </rPh>
    <rPh sb="2" eb="4">
      <t>バンゴウ</t>
    </rPh>
    <phoneticPr fontId="23"/>
  </si>
  <si>
    <t>ﾌｧｯｸｽ番号</t>
    <rPh sb="5" eb="7">
      <t>バンゴウ</t>
    </rPh>
    <phoneticPr fontId="23"/>
  </si>
  <si>
    <t>住所</t>
    <rPh sb="0" eb="1">
      <t>ジュウ</t>
    </rPh>
    <rPh sb="1" eb="2">
      <t>ショ</t>
    </rPh>
    <phoneticPr fontId="23"/>
  </si>
  <si>
    <t>㊞</t>
    <phoneticPr fontId="23"/>
  </si>
  <si>
    <t>電話番号</t>
    <rPh sb="0" eb="2">
      <t>デンワ</t>
    </rPh>
    <rPh sb="2" eb="4">
      <t>バンゴウ</t>
    </rPh>
    <phoneticPr fontId="23"/>
  </si>
  <si>
    <t>フ リ ガ ナ</t>
    <phoneticPr fontId="23"/>
  </si>
  <si>
    <t>雇入年月日</t>
    <phoneticPr fontId="23"/>
  </si>
  <si>
    <t>生年月日</t>
    <phoneticPr fontId="23"/>
  </si>
  <si>
    <t>最新の健康診断日</t>
    <phoneticPr fontId="23"/>
  </si>
  <si>
    <t>教　育 ・ 資　格 ・ 免　許</t>
    <phoneticPr fontId="23"/>
  </si>
  <si>
    <t>血　　　　　圧</t>
    <phoneticPr fontId="23"/>
  </si>
  <si>
    <t>様</t>
    <rPh sb="0" eb="1">
      <t>サマ</t>
    </rPh>
    <phoneticPr fontId="23"/>
  </si>
  <si>
    <t>Ｒ</t>
  </si>
  <si>
    <t>Ｒ</t>
    <phoneticPr fontId="23"/>
  </si>
  <si>
    <t>令和</t>
    <rPh sb="0" eb="2">
      <t>レイワ</t>
    </rPh>
    <phoneticPr fontId="23"/>
  </si>
  <si>
    <t>令和　　年　　月　　日</t>
    <rPh sb="0" eb="2">
      <t>レイワ</t>
    </rPh>
    <phoneticPr fontId="23"/>
  </si>
  <si>
    <t>任 意 保 険</t>
    <rPh sb="0" eb="1">
      <t>ニン</t>
    </rPh>
    <rPh sb="2" eb="3">
      <t>イ</t>
    </rPh>
    <rPh sb="4" eb="5">
      <t>タモツ</t>
    </rPh>
    <rPh sb="6" eb="7">
      <t>ケン</t>
    </rPh>
    <phoneticPr fontId="23"/>
  </si>
  <si>
    <t>対人</t>
    <rPh sb="0" eb="2">
      <t>タイジン</t>
    </rPh>
    <phoneticPr fontId="23"/>
  </si>
  <si>
    <t>対物</t>
    <rPh sb="0" eb="2">
      <t>タイブツ</t>
    </rPh>
    <phoneticPr fontId="23"/>
  </si>
  <si>
    <t>機械等の特性・その他
使用上注意すべき事項</t>
    <phoneticPr fontId="23"/>
  </si>
  <si>
    <t>定年次</t>
    <rPh sb="0" eb="2">
      <t>テイネン</t>
    </rPh>
    <rPh sb="2" eb="3">
      <t>ツギ</t>
    </rPh>
    <phoneticPr fontId="23"/>
  </si>
  <si>
    <t>期月次</t>
    <rPh sb="0" eb="1">
      <t>キ</t>
    </rPh>
    <rPh sb="1" eb="2">
      <t>ツキ</t>
    </rPh>
    <rPh sb="2" eb="3">
      <t>ツギ</t>
    </rPh>
    <phoneticPr fontId="23"/>
  </si>
  <si>
    <t>自主検査
の
有効期限</t>
    <rPh sb="7" eb="9">
      <t>ユウコウ</t>
    </rPh>
    <rPh sb="9" eb="11">
      <t>キゲン</t>
    </rPh>
    <phoneticPr fontId="23"/>
  </si>
  <si>
    <t>移動式クレーン
等の性能試験
有効期限</t>
    <phoneticPr fontId="23"/>
  </si>
  <si>
    <t>自動車検査証の
有効期限</t>
    <rPh sb="8" eb="10">
      <t>ユウコウ</t>
    </rPh>
    <rPh sb="10" eb="12">
      <t>キゲン</t>
    </rPh>
    <phoneticPr fontId="23"/>
  </si>
  <si>
    <t>クレーン部（上部旋回体）</t>
    <phoneticPr fontId="23"/>
  </si>
  <si>
    <t>安全装置</t>
    <phoneticPr fontId="23"/>
  </si>
  <si>
    <t>制動装置・作業装置</t>
    <phoneticPr fontId="23"/>
  </si>
  <si>
    <t>その他</t>
    <rPh sb="2" eb="3">
      <t>タ</t>
    </rPh>
    <phoneticPr fontId="23"/>
  </si>
  <si>
    <t>走 行 部</t>
    <rPh sb="0" eb="1">
      <t>ソウ</t>
    </rPh>
    <rPh sb="2" eb="3">
      <t>ギョウ</t>
    </rPh>
    <rPh sb="4" eb="5">
      <t>ブ</t>
    </rPh>
    <phoneticPr fontId="23"/>
  </si>
  <si>
    <t>安 全 装 置 等</t>
    <phoneticPr fontId="23"/>
  </si>
  <si>
    <t>車輌部（下部走行体）</t>
    <phoneticPr fontId="23"/>
  </si>
  <si>
    <t>ゴンドラ</t>
    <phoneticPr fontId="23"/>
  </si>
  <si>
    <t>各種ロック</t>
    <phoneticPr fontId="23"/>
  </si>
  <si>
    <t>安 全 装 置</t>
    <phoneticPr fontId="23"/>
  </si>
  <si>
    <t>作業装置</t>
    <phoneticPr fontId="23"/>
  </si>
  <si>
    <t>電気装置</t>
    <phoneticPr fontId="23"/>
  </si>
  <si>
    <t>様</t>
    <rPh sb="0" eb="1">
      <t>サマ</t>
    </rPh>
    <phoneticPr fontId="23"/>
  </si>
  <si>
    <t>㊞</t>
    <phoneticPr fontId="23"/>
  </si>
  <si>
    <t>Ｒ</t>
    <phoneticPr fontId="23"/>
  </si>
  <si>
    <t>機械等の特性・その他
使用上注意すべき事項</t>
    <phoneticPr fontId="23"/>
  </si>
  <si>
    <t>令和</t>
    <rPh sb="0" eb="2">
      <t>レイワ</t>
    </rPh>
    <phoneticPr fontId="23"/>
  </si>
  <si>
    <t>様</t>
    <rPh sb="0" eb="1">
      <t>サマ</t>
    </rPh>
    <phoneticPr fontId="23"/>
  </si>
  <si>
    <t>使 用 期 間</t>
    <phoneticPr fontId="23"/>
  </si>
  <si>
    <t>所 有 者 氏 名</t>
    <phoneticPr fontId="23"/>
  </si>
  <si>
    <t>安全運転管理者氏名</t>
    <phoneticPr fontId="23"/>
  </si>
  <si>
    <t>型   式</t>
    <rPh sb="0" eb="1">
      <t>カタ</t>
    </rPh>
    <rPh sb="4" eb="5">
      <t>シキ</t>
    </rPh>
    <phoneticPr fontId="23"/>
  </si>
  <si>
    <t>車検期間</t>
    <rPh sb="0" eb="2">
      <t>シャケン</t>
    </rPh>
    <rPh sb="2" eb="4">
      <t>キカン</t>
    </rPh>
    <phoneticPr fontId="23"/>
  </si>
  <si>
    <t>免許の種類</t>
    <rPh sb="0" eb="2">
      <t>メンキョ</t>
    </rPh>
    <rPh sb="3" eb="5">
      <t>シュルイ</t>
    </rPh>
    <phoneticPr fontId="23"/>
  </si>
  <si>
    <t>氏    名</t>
    <rPh sb="0" eb="1">
      <t>シ</t>
    </rPh>
    <rPh sb="5" eb="6">
      <t>ナ</t>
    </rPh>
    <phoneticPr fontId="23"/>
  </si>
  <si>
    <t>住    所</t>
    <rPh sb="0" eb="1">
      <t>ジュウ</t>
    </rPh>
    <rPh sb="5" eb="6">
      <t>ショ</t>
    </rPh>
    <phoneticPr fontId="23"/>
  </si>
  <si>
    <t>車 輌 番 号</t>
    <rPh sb="0" eb="1">
      <t>クルマ</t>
    </rPh>
    <rPh sb="2" eb="3">
      <t>リョウ</t>
    </rPh>
    <rPh sb="4" eb="5">
      <t>バン</t>
    </rPh>
    <rPh sb="6" eb="7">
      <t>ゴウ</t>
    </rPh>
    <phoneticPr fontId="23"/>
  </si>
  <si>
    <t>生 年 月 日</t>
    <rPh sb="0" eb="1">
      <t>セイ</t>
    </rPh>
    <rPh sb="2" eb="3">
      <t>トシ</t>
    </rPh>
    <rPh sb="4" eb="5">
      <t>ツキ</t>
    </rPh>
    <rPh sb="6" eb="7">
      <t>ヒ</t>
    </rPh>
    <phoneticPr fontId="23"/>
  </si>
  <si>
    <t>免 許 番 号</t>
    <rPh sb="0" eb="1">
      <t>メン</t>
    </rPh>
    <rPh sb="2" eb="3">
      <t>モト</t>
    </rPh>
    <rPh sb="4" eb="5">
      <t>バン</t>
    </rPh>
    <rPh sb="6" eb="7">
      <t>ゴウ</t>
    </rPh>
    <phoneticPr fontId="23"/>
  </si>
  <si>
    <t>証 券 番 号</t>
    <rPh sb="0" eb="1">
      <t>アカシ</t>
    </rPh>
    <rPh sb="2" eb="3">
      <t>ケン</t>
    </rPh>
    <rPh sb="4" eb="5">
      <t>バン</t>
    </rPh>
    <rPh sb="6" eb="7">
      <t>ゴウ</t>
    </rPh>
    <phoneticPr fontId="23"/>
  </si>
  <si>
    <t>保険会社名</t>
    <rPh sb="0" eb="2">
      <t>ホケン</t>
    </rPh>
    <rPh sb="2" eb="5">
      <t>カイシャメイ</t>
    </rPh>
    <phoneticPr fontId="23"/>
  </si>
  <si>
    <t>保 険 期 間</t>
    <rPh sb="0" eb="1">
      <t>タモツ</t>
    </rPh>
    <rPh sb="2" eb="3">
      <t>ケン</t>
    </rPh>
    <rPh sb="4" eb="5">
      <t>キ</t>
    </rPh>
    <rPh sb="6" eb="7">
      <t>アイダ</t>
    </rPh>
    <phoneticPr fontId="23"/>
  </si>
  <si>
    <t>運 行 経 路</t>
    <rPh sb="0" eb="1">
      <t>ウン</t>
    </rPh>
    <rPh sb="2" eb="3">
      <t>ギョウ</t>
    </rPh>
    <rPh sb="4" eb="5">
      <t>ヘ</t>
    </rPh>
    <rPh sb="6" eb="7">
      <t>ミチ</t>
    </rPh>
    <phoneticPr fontId="23"/>
  </si>
  <si>
    <t>車輌運転手</t>
    <rPh sb="0" eb="2">
      <t>シャリョウ</t>
    </rPh>
    <rPh sb="2" eb="5">
      <t>ウンテンシュ</t>
    </rPh>
    <phoneticPr fontId="23"/>
  </si>
  <si>
    <t>自賠責</t>
    <rPh sb="0" eb="3">
      <t>ジバイセキ</t>
    </rPh>
    <phoneticPr fontId="23"/>
  </si>
  <si>
    <t>任意保険</t>
    <rPh sb="0" eb="2">
      <t>ニンイ</t>
    </rPh>
    <rPh sb="2" eb="4">
      <t>ホケン</t>
    </rPh>
    <phoneticPr fontId="23"/>
  </si>
  <si>
    <t>使 用 材 料</t>
    <rPh sb="0" eb="1">
      <t>シ</t>
    </rPh>
    <rPh sb="2" eb="3">
      <t>ヨウ</t>
    </rPh>
    <rPh sb="4" eb="5">
      <t>ザイ</t>
    </rPh>
    <rPh sb="6" eb="7">
      <t>リョウ</t>
    </rPh>
    <phoneticPr fontId="23"/>
  </si>
  <si>
    <t>～</t>
    <phoneticPr fontId="23"/>
  </si>
  <si>
    <t>日</t>
    <rPh sb="0" eb="1">
      <t>ニチ</t>
    </rPh>
    <phoneticPr fontId="23"/>
  </si>
  <si>
    <t>生</t>
    <rPh sb="0" eb="1">
      <t>ウ</t>
    </rPh>
    <phoneticPr fontId="23"/>
  </si>
  <si>
    <t>使 用 場 所</t>
    <rPh sb="0" eb="1">
      <t>シ</t>
    </rPh>
    <rPh sb="2" eb="3">
      <t>ヨウ</t>
    </rPh>
    <rPh sb="4" eb="5">
      <t>バ</t>
    </rPh>
    <rPh sb="6" eb="7">
      <t>ショ</t>
    </rPh>
    <phoneticPr fontId="23"/>
  </si>
  <si>
    <t>使用目的</t>
    <rPh sb="0" eb="1">
      <t>シ</t>
    </rPh>
    <rPh sb="1" eb="2">
      <t>ヨウ</t>
    </rPh>
    <rPh sb="2" eb="3">
      <t>メ</t>
    </rPh>
    <rPh sb="3" eb="4">
      <t>マト</t>
    </rPh>
    <phoneticPr fontId="23"/>
  </si>
  <si>
    <t>使用日時</t>
    <rPh sb="0" eb="2">
      <t>シヨウ</t>
    </rPh>
    <rPh sb="2" eb="4">
      <t>ニチジ</t>
    </rPh>
    <phoneticPr fontId="23"/>
  </si>
  <si>
    <t>使用期間</t>
    <rPh sb="0" eb="2">
      <t>シヨウ</t>
    </rPh>
    <rPh sb="2" eb="4">
      <t>キカン</t>
    </rPh>
    <phoneticPr fontId="23"/>
  </si>
  <si>
    <t>工事</t>
    <rPh sb="0" eb="2">
      <t>コウジ</t>
    </rPh>
    <phoneticPr fontId="23"/>
  </si>
  <si>
    <t>日常</t>
    <rPh sb="0" eb="2">
      <t>ニチジョウ</t>
    </rPh>
    <phoneticPr fontId="23"/>
  </si>
  <si>
    <t>火気の種類</t>
    <phoneticPr fontId="23"/>
  </si>
  <si>
    <t>管 理 方 法</t>
    <rPh sb="0" eb="1">
      <t>カン</t>
    </rPh>
    <rPh sb="2" eb="3">
      <t>リ</t>
    </rPh>
    <rPh sb="4" eb="5">
      <t>カタ</t>
    </rPh>
    <rPh sb="6" eb="7">
      <t>ホウ</t>
    </rPh>
    <phoneticPr fontId="23"/>
  </si>
  <si>
    <t>火元責任者
(後始末巡回者)</t>
    <phoneticPr fontId="23"/>
  </si>
  <si>
    <t>火気使用責任者</t>
    <phoneticPr fontId="23"/>
  </si>
  <si>
    <t>使用目的、火気の種類、管理方法は該当事項を○で囲んで下さい。</t>
    <phoneticPr fontId="23"/>
  </si>
  <si>
    <t>その他(</t>
    <phoneticPr fontId="23"/>
  </si>
  <si>
    <t>）</t>
    <phoneticPr fontId="23"/>
  </si>
  <si>
    <t>取扱上の注意 (</t>
    <rPh sb="0" eb="2">
      <t>トリアツカ</t>
    </rPh>
    <rPh sb="2" eb="3">
      <t>ウエ</t>
    </rPh>
    <rPh sb="4" eb="6">
      <t>チュウイ</t>
    </rPh>
    <phoneticPr fontId="23"/>
  </si>
  <si>
    <t>その他 (</t>
    <rPh sb="2" eb="3">
      <t>タ</t>
    </rPh>
    <phoneticPr fontId="23"/>
  </si>
  <si>
    <t>許可第</t>
    <phoneticPr fontId="23"/>
  </si>
  <si>
    <t>火気使用許可</t>
    <phoneticPr fontId="23"/>
  </si>
  <si>
    <t>許 可 条 件</t>
    <phoneticPr fontId="23"/>
  </si>
  <si>
    <t>防 火 管 理 者</t>
    <phoneticPr fontId="23"/>
  </si>
  <si>
    <t>担  当  係  員</t>
    <phoneticPr fontId="23"/>
  </si>
  <si>
    <t>備    考</t>
    <rPh sb="0" eb="1">
      <t>ビ</t>
    </rPh>
    <rPh sb="5" eb="6">
      <t>コウ</t>
    </rPh>
    <phoneticPr fontId="23"/>
  </si>
  <si>
    <t>保 管 場 所</t>
    <rPh sb="0" eb="1">
      <t>タモツ</t>
    </rPh>
    <rPh sb="2" eb="3">
      <t>カン</t>
    </rPh>
    <rPh sb="4" eb="5">
      <t>バ</t>
    </rPh>
    <rPh sb="6" eb="7">
      <t>ショ</t>
    </rPh>
    <phoneticPr fontId="23"/>
  </si>
  <si>
    <t>使 用 期 間</t>
    <rPh sb="0" eb="1">
      <t>シ</t>
    </rPh>
    <rPh sb="2" eb="3">
      <t>ヨウ</t>
    </rPh>
    <rPh sb="4" eb="5">
      <t>キ</t>
    </rPh>
    <rPh sb="6" eb="7">
      <t>アイダ</t>
    </rPh>
    <phoneticPr fontId="23"/>
  </si>
  <si>
    <t>商 品 名</t>
    <phoneticPr fontId="23"/>
  </si>
  <si>
    <t>メーカー名</t>
    <phoneticPr fontId="23"/>
  </si>
  <si>
    <t>搬 入 量</t>
    <phoneticPr fontId="23"/>
  </si>
  <si>
    <t>含有成分</t>
    <phoneticPr fontId="23"/>
  </si>
  <si>
    <t>提出日</t>
    <rPh sb="0" eb="3">
      <t>テイシュツビ</t>
    </rPh>
    <phoneticPr fontId="23"/>
  </si>
  <si>
    <t>知事</t>
    <rPh sb="0" eb="2">
      <t>チジ</t>
    </rPh>
    <phoneticPr fontId="23"/>
  </si>
  <si>
    <t>第</t>
    <rPh sb="0" eb="1">
      <t>ダイ</t>
    </rPh>
    <phoneticPr fontId="23"/>
  </si>
  <si>
    <t>号</t>
    <rPh sb="0" eb="1">
      <t>ゴウ</t>
    </rPh>
    <phoneticPr fontId="23"/>
  </si>
  <si>
    <t>所長</t>
    <rPh sb="0" eb="1">
      <t>ショ</t>
    </rPh>
    <rPh sb="1" eb="2">
      <t>チョウ</t>
    </rPh>
    <phoneticPr fontId="23"/>
  </si>
  <si>
    <t>名　　称</t>
    <phoneticPr fontId="23"/>
  </si>
  <si>
    <t>　性　　能 （ 能　力 ）</t>
    <phoneticPr fontId="23"/>
  </si>
  <si>
    <t>所 長</t>
    <phoneticPr fontId="23"/>
  </si>
  <si>
    <t>担 当</t>
    <phoneticPr fontId="23"/>
  </si>
  <si>
    <t>番 号</t>
    <phoneticPr fontId="23"/>
  </si>
  <si>
    <t>受 理 №</t>
    <phoneticPr fontId="23"/>
  </si>
  <si>
    <t>備 考</t>
    <phoneticPr fontId="23"/>
  </si>
  <si>
    <t>種 類</t>
    <phoneticPr fontId="23"/>
  </si>
  <si>
    <t>㊞</t>
    <phoneticPr fontId="23"/>
  </si>
  <si>
    <t>㊞</t>
  </si>
  <si>
    <t>㊞</t>
    <phoneticPr fontId="23"/>
  </si>
  <si>
    <t>走行部</t>
    <phoneticPr fontId="23"/>
  </si>
  <si>
    <t>労務・安全様式第２号</t>
    <phoneticPr fontId="23"/>
  </si>
  <si>
    <t>：指定建設業</t>
    <rPh sb="1" eb="3">
      <t>シテイ</t>
    </rPh>
    <rPh sb="3" eb="6">
      <t>ケンセツギョウ</t>
    </rPh>
    <phoneticPr fontId="23"/>
  </si>
  <si>
    <r>
      <t>　※4・・・平成33（2021）年4</t>
    </r>
    <r>
      <rPr>
        <sz val="10"/>
        <rFont val="ＭＳ 明朝"/>
        <family val="1"/>
        <charset val="128"/>
      </rPr>
      <t>月1日以降は、平成2</t>
    </r>
    <r>
      <rPr>
        <sz val="10"/>
        <rFont val="ＭＳ 明朝"/>
        <family val="1"/>
        <charset val="128"/>
      </rPr>
      <t>7</t>
    </r>
    <r>
      <rPr>
        <sz val="10"/>
        <rFont val="ＭＳ 明朝"/>
        <family val="1"/>
        <charset val="128"/>
      </rPr>
      <t>年度までの合格者に対しては、解体工事に関する実務経験</t>
    </r>
    <r>
      <rPr>
        <sz val="10"/>
        <rFont val="ＭＳ 明朝"/>
        <family val="1"/>
        <charset val="128"/>
      </rPr>
      <t>１年以上又は登録解体工事講習の受講が必要となる。</t>
    </r>
    <rPh sb="21" eb="23">
      <t>イコウ</t>
    </rPh>
    <rPh sb="25" eb="27">
      <t>ヘイセイ</t>
    </rPh>
    <rPh sb="29" eb="30">
      <t>ネン</t>
    </rPh>
    <rPh sb="30" eb="31">
      <t>ド</t>
    </rPh>
    <rPh sb="34" eb="37">
      <t>ゴウカクシャ</t>
    </rPh>
    <rPh sb="38" eb="39">
      <t>タイ</t>
    </rPh>
    <rPh sb="43" eb="45">
      <t>カイタイ</t>
    </rPh>
    <rPh sb="45" eb="47">
      <t>コウジ</t>
    </rPh>
    <rPh sb="48" eb="49">
      <t>カン</t>
    </rPh>
    <rPh sb="51" eb="53">
      <t>ジツム</t>
    </rPh>
    <rPh sb="53" eb="55">
      <t>ケイケン</t>
    </rPh>
    <rPh sb="56" eb="57">
      <t>ネン</t>
    </rPh>
    <rPh sb="57" eb="59">
      <t>イジョウ</t>
    </rPh>
    <rPh sb="59" eb="60">
      <t>マタ</t>
    </rPh>
    <rPh sb="61" eb="63">
      <t>トウロク</t>
    </rPh>
    <rPh sb="63" eb="65">
      <t>カイタイ</t>
    </rPh>
    <rPh sb="65" eb="67">
      <t>コウジ</t>
    </rPh>
    <rPh sb="67" eb="69">
      <t>コウシュウ</t>
    </rPh>
    <rPh sb="70" eb="72">
      <t>ジュコウ</t>
    </rPh>
    <rPh sb="73" eb="75">
      <t>ヒツヨウ</t>
    </rPh>
    <phoneticPr fontId="23"/>
  </si>
  <si>
    <t>　　　　　　技術士合格者については、平成28年度以降合格者も、解体工事に関する実務経験1年以上又は登録解体工事講習受講が必要となる。</t>
    <rPh sb="6" eb="8">
      <t>ギジュツ</t>
    </rPh>
    <rPh sb="8" eb="9">
      <t>シ</t>
    </rPh>
    <rPh sb="9" eb="12">
      <t>ゴウカクシャ</t>
    </rPh>
    <rPh sb="18" eb="20">
      <t>ヘイセイ</t>
    </rPh>
    <rPh sb="22" eb="23">
      <t>ネン</t>
    </rPh>
    <rPh sb="23" eb="24">
      <t>ド</t>
    </rPh>
    <rPh sb="24" eb="26">
      <t>イコウ</t>
    </rPh>
    <rPh sb="26" eb="29">
      <t>ゴウカクシャ</t>
    </rPh>
    <rPh sb="31" eb="33">
      <t>カイタイ</t>
    </rPh>
    <rPh sb="33" eb="35">
      <t>コウジ</t>
    </rPh>
    <rPh sb="36" eb="37">
      <t>カン</t>
    </rPh>
    <rPh sb="39" eb="41">
      <t>ジツム</t>
    </rPh>
    <rPh sb="41" eb="43">
      <t>ケイケン</t>
    </rPh>
    <rPh sb="44" eb="45">
      <t>ネン</t>
    </rPh>
    <rPh sb="45" eb="47">
      <t>イジョウ</t>
    </rPh>
    <rPh sb="47" eb="48">
      <t>マタ</t>
    </rPh>
    <rPh sb="49" eb="51">
      <t>トウロク</t>
    </rPh>
    <rPh sb="51" eb="53">
      <t>カイタイ</t>
    </rPh>
    <rPh sb="53" eb="55">
      <t>コウジ</t>
    </rPh>
    <rPh sb="55" eb="57">
      <t>コウシュウ</t>
    </rPh>
    <rPh sb="57" eb="59">
      <t>ジュコウ</t>
    </rPh>
    <rPh sb="60" eb="62">
      <t>ヒツヨウ</t>
    </rPh>
    <phoneticPr fontId="23"/>
  </si>
  <si>
    <r>
      <t>　※3・・・平成33（2021）年4</t>
    </r>
    <r>
      <rPr>
        <sz val="10"/>
        <rFont val="ＭＳ 明朝"/>
        <family val="1"/>
        <charset val="128"/>
      </rPr>
      <t>月1日以降は、平成2</t>
    </r>
    <r>
      <rPr>
        <sz val="10"/>
        <rFont val="ＭＳ 明朝"/>
        <family val="1"/>
        <charset val="128"/>
      </rPr>
      <t>7</t>
    </r>
    <r>
      <rPr>
        <sz val="10"/>
        <rFont val="ＭＳ 明朝"/>
        <family val="1"/>
        <charset val="128"/>
      </rPr>
      <t>年度までの合格者に対しては、解体工事に関する実務経験</t>
    </r>
    <r>
      <rPr>
        <sz val="10"/>
        <rFont val="ＭＳ 明朝"/>
        <family val="1"/>
        <charset val="128"/>
      </rPr>
      <t>１年以上又は登録解体工事講習の受講が必要となる。</t>
    </r>
    <rPh sb="21" eb="23">
      <t>イコウ</t>
    </rPh>
    <rPh sb="25" eb="27">
      <t>ヘイセイ</t>
    </rPh>
    <rPh sb="29" eb="30">
      <t>ネン</t>
    </rPh>
    <rPh sb="30" eb="31">
      <t>ド</t>
    </rPh>
    <rPh sb="34" eb="37">
      <t>ゴウカクシャ</t>
    </rPh>
    <rPh sb="38" eb="39">
      <t>タイ</t>
    </rPh>
    <rPh sb="43" eb="45">
      <t>カイタイ</t>
    </rPh>
    <rPh sb="45" eb="47">
      <t>コウジ</t>
    </rPh>
    <rPh sb="48" eb="49">
      <t>カン</t>
    </rPh>
    <rPh sb="51" eb="53">
      <t>ジツム</t>
    </rPh>
    <rPh sb="53" eb="55">
      <t>ケイケン</t>
    </rPh>
    <rPh sb="56" eb="57">
      <t>ネン</t>
    </rPh>
    <rPh sb="57" eb="59">
      <t>イジョウ</t>
    </rPh>
    <rPh sb="59" eb="60">
      <t>マタ</t>
    </rPh>
    <rPh sb="61" eb="63">
      <t>トウロク</t>
    </rPh>
    <rPh sb="63" eb="65">
      <t>カイタイ</t>
    </rPh>
    <rPh sb="65" eb="67">
      <t>コウジ</t>
    </rPh>
    <rPh sb="67" eb="69">
      <t>コウシュウ</t>
    </rPh>
    <rPh sb="70" eb="72">
      <t>ジュコウ</t>
    </rPh>
    <rPh sb="73" eb="75">
      <t>ヒツヨウ</t>
    </rPh>
    <phoneticPr fontId="23"/>
  </si>
  <si>
    <t>　※2・・・平成33（2021）年3月31日までは、平成28年５月31日時点で「とび・土工工事業」技術者の要件を満たす者も「解体工事業」の技術者として認められる。</t>
    <rPh sb="26" eb="28">
      <t>ヘイセイ</t>
    </rPh>
    <rPh sb="30" eb="31">
      <t>ネン</t>
    </rPh>
    <rPh sb="32" eb="33">
      <t>ガツ</t>
    </rPh>
    <rPh sb="35" eb="36">
      <t>ヒ</t>
    </rPh>
    <rPh sb="36" eb="38">
      <t>ジテン</t>
    </rPh>
    <rPh sb="43" eb="44">
      <t>ド</t>
    </rPh>
    <rPh sb="44" eb="45">
      <t>コウ</t>
    </rPh>
    <rPh sb="45" eb="47">
      <t>コウジ</t>
    </rPh>
    <rPh sb="47" eb="48">
      <t>ギョウ</t>
    </rPh>
    <rPh sb="49" eb="52">
      <t>ギジュツシャ</t>
    </rPh>
    <rPh sb="53" eb="55">
      <t>ヨウケン</t>
    </rPh>
    <rPh sb="56" eb="57">
      <t>ミ</t>
    </rPh>
    <rPh sb="59" eb="60">
      <t>モノ</t>
    </rPh>
    <rPh sb="62" eb="64">
      <t>カイタイ</t>
    </rPh>
    <rPh sb="64" eb="66">
      <t>コウジ</t>
    </rPh>
    <rPh sb="66" eb="67">
      <t>ギョウ</t>
    </rPh>
    <rPh sb="69" eb="72">
      <t>ギジュツシャ</t>
    </rPh>
    <rPh sb="75" eb="76">
      <t>ミト</t>
    </rPh>
    <phoneticPr fontId="23"/>
  </si>
  <si>
    <t>路面標示施工</t>
    <rPh sb="0" eb="2">
      <t>ロメン</t>
    </rPh>
    <rPh sb="2" eb="4">
      <t>ヒョウジ</t>
    </rPh>
    <rPh sb="4" eb="6">
      <t>セコウ</t>
    </rPh>
    <phoneticPr fontId="23"/>
  </si>
  <si>
    <t>鉄工（選択科目「製缶作業」又は「構造物鉄工作業」・製罐</t>
    <rPh sb="3" eb="5">
      <t>センタク</t>
    </rPh>
    <rPh sb="5" eb="7">
      <t>カモク</t>
    </rPh>
    <rPh sb="8" eb="10">
      <t>セイカン</t>
    </rPh>
    <rPh sb="10" eb="12">
      <t>サギョウ</t>
    </rPh>
    <rPh sb="13" eb="14">
      <t>マタ</t>
    </rPh>
    <rPh sb="16" eb="19">
      <t>コウゾウブツ</t>
    </rPh>
    <rPh sb="19" eb="20">
      <t>テツ</t>
    </rPh>
    <rPh sb="20" eb="21">
      <t>コウ</t>
    </rPh>
    <rPh sb="21" eb="23">
      <t>サギョウ</t>
    </rPh>
    <phoneticPr fontId="23"/>
  </si>
  <si>
    <t>ﾌﾞﾛｯｸ建築・ﾌﾞﾛｯｸ建築工・ｺﾝｸﾘｰﾄ積みﾌﾞﾛｯｸ施工（H23廃止資格）</t>
    <rPh sb="36" eb="38">
      <t>ハイシ</t>
    </rPh>
    <rPh sb="38" eb="40">
      <t>シカク</t>
    </rPh>
    <phoneticPr fontId="23"/>
  </si>
  <si>
    <t>築炉・築炉工・れんが積み（H23廃止資格）</t>
    <rPh sb="16" eb="18">
      <t>ハイシ</t>
    </rPh>
    <rPh sb="18" eb="20">
      <t>シカク</t>
    </rPh>
    <phoneticPr fontId="23"/>
  </si>
  <si>
    <t>○</t>
    <phoneticPr fontId="23"/>
  </si>
  <si>
    <t>建築板金（選択科目「ダクト板金作業」）</t>
    <rPh sb="0" eb="2">
      <t>ケンチク</t>
    </rPh>
    <rPh sb="2" eb="4">
      <t>バンキン</t>
    </rPh>
    <rPh sb="5" eb="7">
      <t>センタク</t>
    </rPh>
    <rPh sb="7" eb="9">
      <t>カモク</t>
    </rPh>
    <rPh sb="13" eb="15">
      <t>バンキン</t>
    </rPh>
    <rPh sb="15" eb="17">
      <t>サギョウ</t>
    </rPh>
    <phoneticPr fontId="23"/>
  </si>
  <si>
    <t>配管（選択科目「建築配管作業」）・配管工</t>
    <rPh sb="3" eb="5">
      <t>センタク</t>
    </rPh>
    <rPh sb="5" eb="7">
      <t>カモク</t>
    </rPh>
    <rPh sb="8" eb="10">
      <t>ケンチク</t>
    </rPh>
    <rPh sb="12" eb="14">
      <t>サギョウ</t>
    </rPh>
    <rPh sb="17" eb="19">
      <t>ハイカン</t>
    </rPh>
    <rPh sb="19" eb="20">
      <t>コウ</t>
    </rPh>
    <phoneticPr fontId="23"/>
  </si>
  <si>
    <t>冷凍空気調和機械施工/空気調和設備配管</t>
    <rPh sb="0" eb="2">
      <t>レイトウ</t>
    </rPh>
    <rPh sb="2" eb="4">
      <t>クウキ</t>
    </rPh>
    <rPh sb="4" eb="6">
      <t>チョウワ</t>
    </rPh>
    <rPh sb="6" eb="8">
      <t>キカイ</t>
    </rPh>
    <rPh sb="8" eb="10">
      <t>セコウ</t>
    </rPh>
    <rPh sb="11" eb="13">
      <t>クウキ</t>
    </rPh>
    <phoneticPr fontId="23"/>
  </si>
  <si>
    <t>★</t>
    <phoneticPr fontId="23"/>
  </si>
  <si>
    <t>ウェルポイント施工</t>
    <rPh sb="7" eb="9">
      <t>セコウ</t>
    </rPh>
    <phoneticPr fontId="23"/>
  </si>
  <si>
    <t>コンクリート圧送工</t>
    <rPh sb="6" eb="7">
      <t>アツ</t>
    </rPh>
    <rPh sb="7" eb="8">
      <t>ソウ</t>
    </rPh>
    <rPh sb="8" eb="9">
      <t>コウ</t>
    </rPh>
    <phoneticPr fontId="23"/>
  </si>
  <si>
    <r>
      <t>○</t>
    </r>
    <r>
      <rPr>
        <sz val="8"/>
        <color indexed="8"/>
        <rFont val="ＭＳ 明朝"/>
        <family val="1"/>
        <charset val="128"/>
      </rPr>
      <t>※3</t>
    </r>
    <phoneticPr fontId="23"/>
  </si>
  <si>
    <t>とび､とび工</t>
    <phoneticPr fontId="23"/>
  </si>
  <si>
    <t>型枠施工</t>
    <rPh sb="0" eb="2">
      <t>カタワク</t>
    </rPh>
    <rPh sb="2" eb="4">
      <t>セコウ</t>
    </rPh>
    <phoneticPr fontId="23"/>
  </si>
  <si>
    <t>合格証書</t>
    <phoneticPr fontId="23"/>
  </si>
  <si>
    <t>免　状</t>
    <phoneticPr fontId="23"/>
  </si>
  <si>
    <t>給水装置工事主任技術者　　　　　１年</t>
    <rPh sb="0" eb="2">
      <t>キュウスイ</t>
    </rPh>
    <rPh sb="2" eb="4">
      <t>ソウチ</t>
    </rPh>
    <rPh sb="4" eb="6">
      <t>コウジ</t>
    </rPh>
    <rPh sb="6" eb="8">
      <t>シュニン</t>
    </rPh>
    <rPh sb="8" eb="11">
      <t>ギジュツシャ</t>
    </rPh>
    <rPh sb="17" eb="18">
      <t>ネン</t>
    </rPh>
    <phoneticPr fontId="23"/>
  </si>
  <si>
    <t xml:space="preserve"> 水道法「給水工事主任
技術者試験</t>
    <rPh sb="1" eb="3">
      <t>スイドウ</t>
    </rPh>
    <rPh sb="5" eb="7">
      <t>キュウスイ</t>
    </rPh>
    <rPh sb="7" eb="9">
      <t>コウジ</t>
    </rPh>
    <rPh sb="9" eb="11">
      <t>シュニン</t>
    </rPh>
    <rPh sb="12" eb="15">
      <t>ギジュツシャ</t>
    </rPh>
    <rPh sb="15" eb="17">
      <t>シケン</t>
    </rPh>
    <phoneticPr fontId="23"/>
  </si>
  <si>
    <t>電気通信主任技術者　　　　　　　５年</t>
    <rPh sb="2" eb="4">
      <t>ツウシン</t>
    </rPh>
    <rPh sb="4" eb="6">
      <t>シュニン</t>
    </rPh>
    <phoneticPr fontId="23"/>
  </si>
  <si>
    <t xml:space="preserve"> 通信主任技術者試験」</t>
    <rPh sb="1" eb="3">
      <t>ツウシン</t>
    </rPh>
    <phoneticPr fontId="23"/>
  </si>
  <si>
    <t>資格者証</t>
    <rPh sb="0" eb="2">
      <t>シカク</t>
    </rPh>
    <rPh sb="2" eb="3">
      <t>シャ</t>
    </rPh>
    <rPh sb="3" eb="4">
      <t>ショウ</t>
    </rPh>
    <phoneticPr fontId="23"/>
  </si>
  <si>
    <t xml:space="preserve"> 電気通信事業法「電気</t>
    <rPh sb="3" eb="5">
      <t>ツウシン</t>
    </rPh>
    <phoneticPr fontId="23"/>
  </si>
  <si>
    <r>
      <t>　　　　　　　　　　　　(合格後の実務経験)</t>
    </r>
    <r>
      <rPr>
        <sz val="8"/>
        <color indexed="8"/>
        <rFont val="ＭＳ 明朝"/>
        <family val="1"/>
        <charset val="128"/>
      </rPr>
      <t>※4</t>
    </r>
    <phoneticPr fontId="23"/>
  </si>
  <si>
    <t>　 〃　 「廃棄物管理」・総合技術監理（々）</t>
    <rPh sb="6" eb="9">
      <t>ハイキブツ</t>
    </rPh>
    <rPh sb="9" eb="11">
      <t>カンリ</t>
    </rPh>
    <rPh sb="13" eb="15">
      <t>ソウゴウ</t>
    </rPh>
    <rPh sb="15" eb="17">
      <t>ギジュツ</t>
    </rPh>
    <rPh sb="17" eb="19">
      <t>カンリ</t>
    </rPh>
    <phoneticPr fontId="23"/>
  </si>
  <si>
    <t>　 〃　 「水質管理」・総合技術監理（々）</t>
    <rPh sb="12" eb="14">
      <t>ソウゴウ</t>
    </rPh>
    <rPh sb="14" eb="16">
      <t>ギジュツ</t>
    </rPh>
    <rPh sb="16" eb="18">
      <t>カンリ</t>
    </rPh>
    <phoneticPr fontId="23"/>
  </si>
  <si>
    <t>衛生工学・総合技術監理（々）</t>
    <rPh sb="5" eb="7">
      <t>ソウゴウ</t>
    </rPh>
    <rPh sb="7" eb="9">
      <t>ギジュツ</t>
    </rPh>
    <rPh sb="9" eb="11">
      <t>カンリ</t>
    </rPh>
    <phoneticPr fontId="23"/>
  </si>
  <si>
    <t>☆</t>
    <phoneticPr fontId="23"/>
  </si>
  <si>
    <t>森　林「森林土木」・総合技術監理（々）</t>
    <rPh sb="0" eb="1">
      <t>モリ</t>
    </rPh>
    <rPh sb="2" eb="3">
      <t>ハヤシ</t>
    </rPh>
    <rPh sb="4" eb="6">
      <t>シンリン</t>
    </rPh>
    <rPh sb="6" eb="8">
      <t>ドボク</t>
    </rPh>
    <rPh sb="10" eb="12">
      <t>ソウゴウ</t>
    </rPh>
    <rPh sb="12" eb="14">
      <t>ギジュツ</t>
    </rPh>
    <rPh sb="14" eb="16">
      <t>カンリ</t>
    </rPh>
    <phoneticPr fontId="23"/>
  </si>
  <si>
    <t>森　林「林業」・総合技術監理（々）</t>
    <rPh sb="0" eb="1">
      <t>モリ</t>
    </rPh>
    <rPh sb="2" eb="3">
      <t>ハヤシ</t>
    </rPh>
    <rPh sb="4" eb="6">
      <t>リンギョウ</t>
    </rPh>
    <rPh sb="8" eb="10">
      <t>ソウゴウ</t>
    </rPh>
    <rPh sb="10" eb="12">
      <t>ギジュツ</t>
    </rPh>
    <rPh sb="12" eb="14">
      <t>カンリ</t>
    </rPh>
    <phoneticPr fontId="23"/>
  </si>
  <si>
    <t>水産「水産土木」・総合技術監理（々）</t>
    <rPh sb="0" eb="2">
      <t>スイサン</t>
    </rPh>
    <rPh sb="3" eb="5">
      <t>スイサン</t>
    </rPh>
    <rPh sb="5" eb="7">
      <t>ドボク</t>
    </rPh>
    <rPh sb="9" eb="11">
      <t>ソウゴウ</t>
    </rPh>
    <rPh sb="11" eb="13">
      <t>ギジュツ</t>
    </rPh>
    <rPh sb="13" eb="15">
      <t>カンリ</t>
    </rPh>
    <phoneticPr fontId="23"/>
  </si>
  <si>
    <t>水　道「上水道及び工業用水道」・総合技術監理（々）</t>
    <rPh sb="16" eb="18">
      <t>ソウゴウ</t>
    </rPh>
    <rPh sb="18" eb="20">
      <t>ギジュツ</t>
    </rPh>
    <rPh sb="20" eb="22">
      <t>カンリ</t>
    </rPh>
    <phoneticPr fontId="23"/>
  </si>
  <si>
    <t>上下水道・総合技術監理（上下水道）</t>
    <rPh sb="0" eb="1">
      <t>ウエ</t>
    </rPh>
    <rPh sb="1" eb="2">
      <t>シタ</t>
    </rPh>
    <rPh sb="5" eb="7">
      <t>ソウゴウ</t>
    </rPh>
    <rPh sb="7" eb="9">
      <t>ギジュツ</t>
    </rPh>
    <rPh sb="9" eb="11">
      <t>カンリ</t>
    </rPh>
    <rPh sb="12" eb="14">
      <t>ジョウゲ</t>
    </rPh>
    <rPh sb="14" eb="16">
      <t>スイドウ</t>
    </rPh>
    <phoneticPr fontId="23"/>
  </si>
  <si>
    <t>機　械「流体機械」又は「暖冷房及び冷凍機械」・総合</t>
    <rPh sb="23" eb="25">
      <t>ソウゴウ</t>
    </rPh>
    <phoneticPr fontId="23"/>
  </si>
  <si>
    <t>機　械・総合技術監理（機械）</t>
    <rPh sb="4" eb="6">
      <t>ソウゴウ</t>
    </rPh>
    <rPh sb="6" eb="8">
      <t>ギジュツ</t>
    </rPh>
    <rPh sb="8" eb="10">
      <t>カンリ</t>
    </rPh>
    <rPh sb="11" eb="13">
      <t>キカイ</t>
    </rPh>
    <phoneticPr fontId="23"/>
  </si>
  <si>
    <t>電気電子・総合技術監理（電気電子）</t>
    <rPh sb="5" eb="7">
      <t>ソウゴウ</t>
    </rPh>
    <rPh sb="7" eb="9">
      <t>ギジュツ</t>
    </rPh>
    <rPh sb="9" eb="11">
      <t>カンリ</t>
    </rPh>
    <rPh sb="12" eb="14">
      <t>デンキ</t>
    </rPh>
    <rPh sb="14" eb="16">
      <t>デンシ</t>
    </rPh>
    <phoneticPr fontId="23"/>
  </si>
  <si>
    <t>農　業「農業土木」・総合技術監理（農業土木）</t>
    <rPh sb="10" eb="12">
      <t>ソウゴウ</t>
    </rPh>
    <rPh sb="12" eb="14">
      <t>ギジュツ</t>
    </rPh>
    <rPh sb="14" eb="16">
      <t>カンリ</t>
    </rPh>
    <rPh sb="17" eb="19">
      <t>ノウギョウ</t>
    </rPh>
    <rPh sb="19" eb="21">
      <t>ドボク</t>
    </rPh>
    <phoneticPr fontId="23"/>
  </si>
  <si>
    <r>
      <t>◎</t>
    </r>
    <r>
      <rPr>
        <sz val="8"/>
        <color indexed="8"/>
        <rFont val="ＭＳ 明朝"/>
        <family val="1"/>
        <charset val="128"/>
      </rPr>
      <t>※3</t>
    </r>
    <phoneticPr fontId="23"/>
  </si>
  <si>
    <t>　〃　「鋼構造及びコンクリート」・総合技術監理（々）</t>
    <rPh sb="17" eb="19">
      <t>ソウゴウ</t>
    </rPh>
    <rPh sb="19" eb="21">
      <t>ギジュツ</t>
    </rPh>
    <rPh sb="21" eb="23">
      <t>カンリ</t>
    </rPh>
    <phoneticPr fontId="23"/>
  </si>
  <si>
    <t>建　設・総合技術監理（建設）</t>
    <rPh sb="4" eb="6">
      <t>ソウゴウ</t>
    </rPh>
    <rPh sb="6" eb="8">
      <t>ギジュツ</t>
    </rPh>
    <rPh sb="8" eb="10">
      <t>カンリ</t>
    </rPh>
    <rPh sb="11" eb="13">
      <t>ケンセツ</t>
    </rPh>
    <phoneticPr fontId="23"/>
  </si>
  <si>
    <t>登録証</t>
    <phoneticPr fontId="23"/>
  </si>
  <si>
    <t>免許証</t>
    <phoneticPr fontId="23"/>
  </si>
  <si>
    <t>２級電気通信工事施工管理技士</t>
    <rPh sb="2" eb="4">
      <t>デンキ</t>
    </rPh>
    <rPh sb="4" eb="6">
      <t>ツウシン</t>
    </rPh>
    <rPh sb="6" eb="8">
      <t>コウジ</t>
    </rPh>
    <phoneticPr fontId="23"/>
  </si>
  <si>
    <t>◎</t>
    <phoneticPr fontId="23"/>
  </si>
  <si>
    <t>１級電気通信工事施工管理技士</t>
    <rPh sb="2" eb="4">
      <t>デンキ</t>
    </rPh>
    <rPh sb="4" eb="6">
      <t>ツウシン</t>
    </rPh>
    <rPh sb="6" eb="8">
      <t>コウジ</t>
    </rPh>
    <phoneticPr fontId="23"/>
  </si>
  <si>
    <t>２級建設機械施工技士(第1種～第6種)</t>
    <phoneticPr fontId="23"/>
  </si>
  <si>
    <t>解体　※2</t>
    <rPh sb="0" eb="2">
      <t>カイタイ</t>
    </rPh>
    <phoneticPr fontId="23"/>
  </si>
  <si>
    <t>清掃施設</t>
    <rPh sb="0" eb="2">
      <t>セイソウ</t>
    </rPh>
    <rPh sb="2" eb="4">
      <t>シセツ</t>
    </rPh>
    <phoneticPr fontId="23"/>
  </si>
  <si>
    <t>消防施設</t>
    <rPh sb="0" eb="2">
      <t>ショウボウ</t>
    </rPh>
    <rPh sb="2" eb="4">
      <t>シセツ</t>
    </rPh>
    <phoneticPr fontId="23"/>
  </si>
  <si>
    <t>水道施設</t>
    <rPh sb="0" eb="2">
      <t>スイドウ</t>
    </rPh>
    <rPh sb="2" eb="4">
      <t>シセツ</t>
    </rPh>
    <phoneticPr fontId="23"/>
  </si>
  <si>
    <t>建具</t>
    <rPh sb="0" eb="2">
      <t>タテグ</t>
    </rPh>
    <phoneticPr fontId="23"/>
  </si>
  <si>
    <t>さく井</t>
    <rPh sb="2" eb="3">
      <t>イ</t>
    </rPh>
    <phoneticPr fontId="23"/>
  </si>
  <si>
    <t>造園</t>
    <rPh sb="0" eb="2">
      <t>ゾウエン</t>
    </rPh>
    <phoneticPr fontId="23"/>
  </si>
  <si>
    <t>電気通信</t>
    <rPh sb="0" eb="2">
      <t>デンキ</t>
    </rPh>
    <rPh sb="2" eb="4">
      <t>ツウシン</t>
    </rPh>
    <phoneticPr fontId="23"/>
  </si>
  <si>
    <t>熱絶縁</t>
    <rPh sb="0" eb="1">
      <t>ネツ</t>
    </rPh>
    <rPh sb="1" eb="3">
      <t>ゼツエン</t>
    </rPh>
    <phoneticPr fontId="23"/>
  </si>
  <si>
    <t>機械器具設置</t>
    <rPh sb="0" eb="2">
      <t>キカイ</t>
    </rPh>
    <rPh sb="2" eb="4">
      <t>キグ</t>
    </rPh>
    <rPh sb="4" eb="6">
      <t>セッチ</t>
    </rPh>
    <phoneticPr fontId="23"/>
  </si>
  <si>
    <t>内装仕上</t>
    <rPh sb="0" eb="2">
      <t>ナイソウ</t>
    </rPh>
    <rPh sb="2" eb="4">
      <t>シア</t>
    </rPh>
    <phoneticPr fontId="23"/>
  </si>
  <si>
    <t>防水</t>
    <rPh sb="0" eb="2">
      <t>ボウスイ</t>
    </rPh>
    <phoneticPr fontId="23"/>
  </si>
  <si>
    <t>塗装</t>
    <rPh sb="0" eb="2">
      <t>トソウ</t>
    </rPh>
    <phoneticPr fontId="23"/>
  </si>
  <si>
    <t>ガラス</t>
    <phoneticPr fontId="23"/>
  </si>
  <si>
    <t>板金</t>
    <rPh sb="0" eb="2">
      <t>バンキン</t>
    </rPh>
    <phoneticPr fontId="23"/>
  </si>
  <si>
    <t>しゅんせつ</t>
    <phoneticPr fontId="23"/>
  </si>
  <si>
    <t>舗装</t>
    <rPh sb="0" eb="2">
      <t>ホソウ</t>
    </rPh>
    <phoneticPr fontId="23"/>
  </si>
  <si>
    <t>鉄筋</t>
    <rPh sb="0" eb="2">
      <t>テッキン</t>
    </rPh>
    <phoneticPr fontId="23"/>
  </si>
  <si>
    <t>鋼構造物</t>
    <rPh sb="0" eb="1">
      <t>コウ</t>
    </rPh>
    <rPh sb="1" eb="3">
      <t>コウゾウ</t>
    </rPh>
    <rPh sb="3" eb="4">
      <t>ブツ</t>
    </rPh>
    <phoneticPr fontId="23"/>
  </si>
  <si>
    <t>タイル・れんが
・ブロック</t>
    <phoneticPr fontId="23"/>
  </si>
  <si>
    <t>電気</t>
    <rPh sb="0" eb="2">
      <t>デンキ</t>
    </rPh>
    <phoneticPr fontId="23"/>
  </si>
  <si>
    <t>屋根</t>
    <rPh sb="0" eb="1">
      <t>ヤ</t>
    </rPh>
    <rPh sb="1" eb="2">
      <t>ネ</t>
    </rPh>
    <phoneticPr fontId="23"/>
  </si>
  <si>
    <t>とび・土工</t>
    <rPh sb="3" eb="4">
      <t>ド</t>
    </rPh>
    <rPh sb="4" eb="5">
      <t>コウ</t>
    </rPh>
    <phoneticPr fontId="23"/>
  </si>
  <si>
    <t>左官</t>
    <rPh sb="0" eb="2">
      <t>サカン</t>
    </rPh>
    <phoneticPr fontId="23"/>
  </si>
  <si>
    <t>大工</t>
    <rPh sb="0" eb="2">
      <t>ダイク</t>
    </rPh>
    <phoneticPr fontId="23"/>
  </si>
  <si>
    <t>建築</t>
    <rPh sb="0" eb="2">
      <t>ケンチク</t>
    </rPh>
    <phoneticPr fontId="23"/>
  </si>
  <si>
    <t>土木</t>
    <rPh sb="0" eb="2">
      <t>ドボク</t>
    </rPh>
    <phoneticPr fontId="23"/>
  </si>
  <si>
    <t xml:space="preserve"> ※1： 監理技術者及び特定建設業の営業所専任技術者になりうる国家資格を有する者は、主任技術者及び一般建設業の営業所専任技術者になり得る｡</t>
    <rPh sb="5" eb="7">
      <t>カンリ</t>
    </rPh>
    <rPh sb="7" eb="10">
      <t>ギジュツシャ</t>
    </rPh>
    <rPh sb="10" eb="11">
      <t>オヨ</t>
    </rPh>
    <rPh sb="42" eb="44">
      <t>シュニン</t>
    </rPh>
    <rPh sb="44" eb="47">
      <t>ギジュツシャ</t>
    </rPh>
    <rPh sb="47" eb="48">
      <t>オヨ</t>
    </rPh>
    <phoneticPr fontId="23"/>
  </si>
  <si>
    <t xml:space="preserve">  ☆★　解体工事に関して平成33（2021）年3月31日まで各技術者になりうる国家資格等 </t>
    <rPh sb="5" eb="7">
      <t>カイタイ</t>
    </rPh>
    <rPh sb="7" eb="9">
      <t>コウジ</t>
    </rPh>
    <rPh sb="10" eb="11">
      <t>カン</t>
    </rPh>
    <rPh sb="13" eb="15">
      <t>ヘイセイ</t>
    </rPh>
    <rPh sb="23" eb="24">
      <t>ネン</t>
    </rPh>
    <rPh sb="25" eb="26">
      <t>ガツ</t>
    </rPh>
    <rPh sb="28" eb="29">
      <t>ヒ</t>
    </rPh>
    <rPh sb="31" eb="32">
      <t>カク</t>
    </rPh>
    <rPh sb="32" eb="35">
      <t>ギジュツシャ</t>
    </rPh>
    <rPh sb="44" eb="45">
      <t>トウ</t>
    </rPh>
    <phoneticPr fontId="23"/>
  </si>
  <si>
    <t xml:space="preserve">  ○ 主任技術者及び一般建設業の営業所専任技術者になりうる国家資格等 </t>
    <rPh sb="4" eb="6">
      <t>シュニン</t>
    </rPh>
    <rPh sb="6" eb="9">
      <t>ギジュツシャ</t>
    </rPh>
    <rPh sb="9" eb="10">
      <t>オヨ</t>
    </rPh>
    <rPh sb="34" eb="35">
      <t>トウ</t>
    </rPh>
    <phoneticPr fontId="23"/>
  </si>
  <si>
    <t xml:space="preserve">  ◎ 監理技術者及び特定建設業の営業所専任技術者になりうる国家資格等　※1</t>
    <rPh sb="4" eb="6">
      <t>カンリ</t>
    </rPh>
    <rPh sb="6" eb="8">
      <t>ギジュツ</t>
    </rPh>
    <rPh sb="8" eb="9">
      <t>シャ</t>
    </rPh>
    <rPh sb="9" eb="10">
      <t>オヨ</t>
    </rPh>
    <rPh sb="34" eb="35">
      <t>トウ</t>
    </rPh>
    <phoneticPr fontId="23"/>
  </si>
  <si>
    <t>年</t>
    <rPh sb="0" eb="1">
      <t>ネン</t>
    </rPh>
    <phoneticPr fontId="23"/>
  </si>
  <si>
    <t>月</t>
    <rPh sb="0" eb="1">
      <t>ツキ</t>
    </rPh>
    <phoneticPr fontId="23"/>
  </si>
  <si>
    <t>日</t>
    <rPh sb="0" eb="1">
      <t>ヒ</t>
    </rPh>
    <phoneticPr fontId="23"/>
  </si>
  <si>
    <t>墜落制止用器具装着規則</t>
  </si>
  <si>
    <t>・胴ベルト型墜落制止用器具（現行適合製品）を装着する場所</t>
  </si>
  <si>
    <t>・外部足場2段目までの高さでの足場上作業</t>
  </si>
  <si>
    <t>・落下距離が5m未満となる作業床の端、開口部などで手摺の設置が困難な場所での作業</t>
  </si>
  <si>
    <t>・落下距離が5m未満となる最上階、バルコニー等スラブ端部で墜落の恐れのある場所</t>
  </si>
  <si>
    <t>（足場とバルコニーとの隙間からの資材搬入時も含む）</t>
  </si>
  <si>
    <t>・外部足場で上階へ昇降する時</t>
  </si>
  <si>
    <t>・フルハーネス型墜落制止用器具を装着する場所</t>
  </si>
  <si>
    <t>・外部足場3段目以上での足場上作業</t>
  </si>
  <si>
    <t>・落下距離が5m以上となる作業床の端、開口部などで手摺の設置が困難な場所での作業</t>
  </si>
  <si>
    <t>・落下距離が5m以上となる最上階、バルコニー等スラブ端部で墜落の恐れのある場所</t>
  </si>
  <si>
    <t>上記内容を関係作業員に周知・指導をするとともに、事業主として必要な対応を致します。</t>
  </si>
  <si>
    <t>改定日</t>
    <rPh sb="0" eb="3">
      <t>カイテイビ</t>
    </rPh>
    <phoneticPr fontId="23"/>
  </si>
  <si>
    <t>㈱夢咲工務店</t>
    <rPh sb="1" eb="6">
      <t>ユメサキコウムテン</t>
    </rPh>
    <phoneticPr fontId="23"/>
  </si>
  <si>
    <t>　弊社管轄現場では、下記に基づき墜落制止用器具を装着、使用いただきます。各事業主の皆様におかれては改めて作業員への周知及び指導をお願い致します。</t>
    <phoneticPr fontId="23"/>
  </si>
  <si>
    <t>※建設業では墜落制止用器具を高さ5ｍ以上で使用することを推奨していますので、これに準じることと
　します。（法的にはH6.75m以上の場所）</t>
    <phoneticPr fontId="23"/>
  </si>
  <si>
    <t>令和　　年　　　月　　　日</t>
    <phoneticPr fontId="23"/>
  </si>
  <si>
    <t>業者名　</t>
    <phoneticPr fontId="23"/>
  </si>
  <si>
    <t>安全衛生責任者氏名</t>
    <rPh sb="0" eb="7">
      <t>アンゼンエイセイセキニンシャ</t>
    </rPh>
    <phoneticPr fontId="23"/>
  </si>
  <si>
    <t>印</t>
    <rPh sb="0" eb="1">
      <t>イン</t>
    </rPh>
    <phoneticPr fontId="23"/>
  </si>
  <si>
    <t>〒601-8213</t>
  </si>
  <si>
    <t>株式会社　夢咲工務店</t>
    <rPh sb="0" eb="4">
      <t>カブシキカイシャ</t>
    </rPh>
    <rPh sb="5" eb="6">
      <t>ユメ</t>
    </rPh>
    <rPh sb="6" eb="7">
      <t>サキ</t>
    </rPh>
    <rPh sb="7" eb="10">
      <t>コウムテン</t>
    </rPh>
    <phoneticPr fontId="27"/>
  </si>
  <si>
    <t>屋敷　英則</t>
    <rPh sb="0" eb="2">
      <t>ヤシキ</t>
    </rPh>
    <rPh sb="3" eb="5">
      <t>ヒデノリ</t>
    </rPh>
    <phoneticPr fontId="27"/>
  </si>
  <si>
    <t>京都府京都市南区久世中久世町1丁目103番地</t>
    <rPh sb="0" eb="2">
      <t>キョウト</t>
    </rPh>
    <rPh sb="2" eb="3">
      <t>フ</t>
    </rPh>
    <rPh sb="3" eb="6">
      <t>キョウトシ</t>
    </rPh>
    <rPh sb="6" eb="8">
      <t>ミナミク</t>
    </rPh>
    <rPh sb="8" eb="10">
      <t>クセ</t>
    </rPh>
    <rPh sb="10" eb="11">
      <t>ナカ</t>
    </rPh>
    <rPh sb="11" eb="13">
      <t>クセ</t>
    </rPh>
    <rPh sb="13" eb="14">
      <t>チョウ</t>
    </rPh>
    <rPh sb="15" eb="17">
      <t>チョウメ</t>
    </rPh>
    <rPh sb="20" eb="22">
      <t>バンチ</t>
    </rPh>
    <phoneticPr fontId="27"/>
  </si>
  <si>
    <t>特-3</t>
    <phoneticPr fontId="23"/>
  </si>
  <si>
    <t>※落下距離が5ｍ未満となる場所でフルハーネス型を使用する場合は、ロック付きランヤードを装着して
  ください。</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</si>
</sst>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411]ggge&quot;年&quot;mm&quot;月&quot;dd&quot;日&quot;"/>
    <numFmt numFmtId="177" formatCode="0\ &quot;年&quot;"/>
    <numFmt numFmtId="178" formatCode="0&quot;才&quot;"/>
    <numFmt numFmtId="179" formatCode="[$-411]gee\.mm\.dd"/>
    <numFmt numFmtId="180" formatCode="0&quot; 才&quot;"/>
    <numFmt numFmtId="181" formatCode="0\ &quot;才&quot;"/>
    <numFmt numFmtId="182" formatCode="[$-411]gggee&quot;年&quot;mm&quot;月&quot;dd&quot;日&quot;"/>
    <numFmt numFmtId="183" formatCode="&quot;(&quot;0&quot;)&quot;"/>
    <numFmt numFmtId="184" formatCode="[$-411]ggge&quot;年&quot;m&quot;月&quot;d&quot;日&quot;;@"/>
    <numFmt numFmtId="185" formatCode="[$-411]ge\.m\.d;@"/>
  </numFmts>
  <fonts count="56">
    <font>
      <sz val="10"/>
      <name val="ＭＳ 明朝"/>
      <family val="1"/>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2"/>
      <name val="ＭＳ 明朝"/>
      <family val="1"/>
      <charset val="128"/>
    </font>
    <font>
      <sz val="8.5"/>
      <name val="ＭＳ 明朝"/>
      <family val="1"/>
      <charset val="128"/>
    </font>
    <font>
      <sz val="14"/>
      <name val="ＭＳ 明朝"/>
      <family val="1"/>
      <charset val="128"/>
    </font>
    <font>
      <sz val="10"/>
      <name val="ＭＳ 明朝"/>
      <family val="1"/>
      <charset val="128"/>
    </font>
    <font>
      <sz val="9.5"/>
      <name val="ＭＳ 明朝"/>
      <family val="1"/>
      <charset val="128"/>
    </font>
    <font>
      <b/>
      <sz val="18"/>
      <name val="ＭＳ 明朝"/>
      <family val="1"/>
      <charset val="128"/>
    </font>
    <font>
      <b/>
      <sz val="16"/>
      <name val="ＭＳ 明朝"/>
      <family val="1"/>
      <charset val="128"/>
    </font>
    <font>
      <sz val="11"/>
      <name val="ＭＳ Ｐゴシック"/>
      <family val="3"/>
      <charset val="128"/>
    </font>
    <font>
      <sz val="16"/>
      <name val="ＭＳ 明朝"/>
      <family val="1"/>
      <charset val="128"/>
    </font>
    <font>
      <sz val="18"/>
      <name val="ＭＳ 明朝"/>
      <family val="1"/>
      <charset val="128"/>
    </font>
    <font>
      <b/>
      <sz val="11"/>
      <name val="ＭＳ 明朝"/>
      <family val="1"/>
      <charset val="128"/>
    </font>
    <font>
      <b/>
      <sz val="12"/>
      <name val="ＭＳ 明朝"/>
      <family val="1"/>
      <charset val="128"/>
    </font>
    <font>
      <b/>
      <sz val="9"/>
      <name val="ＭＳ 明朝"/>
      <family val="1"/>
      <charset val="128"/>
    </font>
    <font>
      <sz val="16"/>
      <name val="ＭＳ ゴシック"/>
      <family val="3"/>
      <charset val="128"/>
    </font>
    <font>
      <u/>
      <sz val="20"/>
      <color indexed="8"/>
      <name val="ＭＳ 明朝"/>
      <family val="1"/>
      <charset val="128"/>
    </font>
    <font>
      <sz val="10"/>
      <color indexed="8"/>
      <name val="ＭＳ 明朝"/>
      <family val="1"/>
      <charset val="128"/>
    </font>
    <font>
      <sz val="9"/>
      <color indexed="8"/>
      <name val="ＭＳ 明朝"/>
      <family val="1"/>
      <charset val="128"/>
    </font>
    <font>
      <sz val="8"/>
      <color indexed="8"/>
      <name val="ＭＳ 明朝"/>
      <family val="1"/>
      <charset val="128"/>
    </font>
    <font>
      <sz val="6"/>
      <name val="ＭＳ 明朝"/>
      <family val="1"/>
      <charset val="128"/>
    </font>
    <font>
      <sz val="10"/>
      <name val="ＭＳ Ｐ明朝"/>
      <family val="1"/>
      <charset val="128"/>
    </font>
    <font>
      <sz val="9"/>
      <color indexed="81"/>
      <name val="ＭＳ Ｐゴシック"/>
      <family val="3"/>
      <charset val="128"/>
    </font>
    <font>
      <sz val="36"/>
      <name val="ＭＳ 明朝"/>
      <family val="1"/>
      <charset val="128"/>
    </font>
    <font>
      <sz val="9"/>
      <name val="ＭＳ Ｐ明朝"/>
      <family val="1"/>
      <charset val="128"/>
    </font>
    <font>
      <sz val="9"/>
      <color indexed="81"/>
      <name val="ＭＳ Ｐ明朝"/>
      <family val="1"/>
      <charset val="128"/>
    </font>
    <font>
      <sz val="10.5"/>
      <name val="ＭＳ 明朝"/>
      <family val="1"/>
      <charset val="128"/>
    </font>
    <font>
      <sz val="10.5"/>
      <name val="Century"/>
      <family val="1"/>
    </font>
    <font>
      <sz val="6"/>
      <name val="ＭＳ Ｐゴシック"/>
      <family val="3"/>
      <charset val="128"/>
    </font>
    <font>
      <sz val="7"/>
      <name val="ＭＳ 明朝"/>
      <family val="1"/>
      <charset val="128"/>
    </font>
    <font>
      <sz val="8"/>
      <name val="ＭＳ Ｐ明朝"/>
      <family val="1"/>
      <charset val="128"/>
    </font>
    <font>
      <sz val="11"/>
      <color indexed="9"/>
      <name val="ＭＳ 明朝"/>
      <family val="1"/>
      <charset val="128"/>
    </font>
    <font>
      <sz val="12"/>
      <color indexed="10"/>
      <name val="ＭＳ 明朝"/>
      <family val="1"/>
      <charset val="128"/>
    </font>
    <font>
      <sz val="10"/>
      <color indexed="10"/>
      <name val="ＭＳ 明朝"/>
      <family val="1"/>
      <charset val="128"/>
    </font>
    <font>
      <sz val="11"/>
      <color indexed="10"/>
      <name val="ＭＳ 明朝"/>
      <family val="1"/>
      <charset val="128"/>
    </font>
    <font>
      <sz val="9"/>
      <color indexed="10"/>
      <name val="ＭＳ 明朝"/>
      <family val="1"/>
      <charset val="128"/>
    </font>
    <font>
      <sz val="10"/>
      <color indexed="9"/>
      <name val="ＭＳ 明朝"/>
      <family val="1"/>
      <charset val="128"/>
    </font>
    <font>
      <sz val="6"/>
      <name val="ＭＳ Ｐ明朝"/>
      <family val="1"/>
      <charset val="128"/>
    </font>
    <font>
      <sz val="10"/>
      <color indexed="12"/>
      <name val="ＭＳ 明朝"/>
      <family val="1"/>
      <charset val="128"/>
    </font>
    <font>
      <u/>
      <sz val="13"/>
      <color theme="10"/>
      <name val="ＭＳ 明朝"/>
      <family val="1"/>
      <charset val="128"/>
    </font>
    <font>
      <strike/>
      <sz val="10.5"/>
      <name val="ＭＳ 明朝"/>
      <family val="1"/>
      <charset val="128"/>
    </font>
    <font>
      <sz val="6"/>
      <name val="ＭＳ Ｐゴシック"/>
      <family val="2"/>
      <charset val="128"/>
      <scheme val="minor"/>
    </font>
    <font>
      <sz val="26"/>
      <name val="ＭＳ 明朝"/>
      <family val="1"/>
      <charset val="128"/>
    </font>
    <font>
      <sz val="20"/>
      <name val="ＭＳ 明朝"/>
      <family val="1"/>
      <charset val="128"/>
    </font>
    <font>
      <b/>
      <sz val="26"/>
      <name val="ＭＳ 明朝"/>
      <family val="1"/>
      <charset val="128"/>
    </font>
    <font>
      <b/>
      <sz val="20"/>
      <name val="ＭＳ 明朝"/>
      <family val="1"/>
      <charset val="128"/>
    </font>
    <font>
      <sz val="9"/>
      <color indexed="81"/>
      <name val="MS P ゴシック"/>
      <family val="3"/>
      <charset val="128"/>
    </font>
    <font>
      <sz val="9"/>
      <color indexed="10"/>
      <name val="MS P ゴシック"/>
      <family val="3"/>
      <charset val="128"/>
    </font>
    <font>
      <b/>
      <sz val="12"/>
      <color rgb="FFFF0000"/>
      <name val="ＭＳ 明朝"/>
      <family val="1"/>
      <charset val="128"/>
    </font>
    <font>
      <b/>
      <u/>
      <sz val="11"/>
      <color rgb="FFFF0000"/>
      <name val="ＭＳ 明朝"/>
      <family val="1"/>
      <charset val="128"/>
    </font>
    <font>
      <b/>
      <sz val="11"/>
      <color indexed="81"/>
      <name val="MS P ゴシック"/>
      <family val="3"/>
      <charset val="128"/>
    </font>
    <font>
      <sz val="6"/>
      <color indexed="8"/>
      <name val="ＭＳ 明朝"/>
      <family val="1"/>
      <charset val="128"/>
    </font>
    <font>
      <sz val="8"/>
      <color theme="0"/>
      <name val="ＭＳ 明朝"/>
      <family val="1"/>
      <charset val="128"/>
    </font>
  </fonts>
  <fills count="5">
    <fill>
      <patternFill patternType="none"/>
    </fill>
    <fill>
      <patternFill patternType="gray125"/>
    </fill>
    <fill>
      <patternFill patternType="solid">
        <fgColor indexed="9"/>
      </patternFill>
    </fill>
    <fill>
      <patternFill patternType="solid">
        <fgColor rgb="FFFF99CC"/>
        <bgColor indexed="64"/>
      </patternFill>
    </fill>
    <fill>
      <patternFill patternType="solid">
        <fgColor rgb="FFFFFF00"/>
        <bgColor indexed="64"/>
      </patternFill>
    </fill>
  </fills>
  <borders count="13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style="hair">
        <color indexed="64"/>
      </top>
      <bottom style="hair">
        <color indexed="64"/>
      </bottom>
      <diagonal/>
    </border>
    <border>
      <left style="hair">
        <color indexed="8"/>
      </left>
      <right style="hair">
        <color indexed="8"/>
      </right>
      <top style="thin">
        <color indexed="64"/>
      </top>
      <bottom/>
      <diagonal/>
    </border>
    <border>
      <left style="hair">
        <color indexed="8"/>
      </left>
      <right style="hair">
        <color indexed="8"/>
      </right>
      <top/>
      <bottom/>
      <diagonal/>
    </border>
    <border>
      <left style="thin">
        <color indexed="64"/>
      </left>
      <right style="hair">
        <color indexed="8"/>
      </right>
      <top style="hair">
        <color indexed="8"/>
      </top>
      <bottom/>
      <diagonal/>
    </border>
    <border>
      <left style="hair">
        <color indexed="8"/>
      </left>
      <right/>
      <top/>
      <bottom style="hair">
        <color indexed="8"/>
      </bottom>
      <diagonal/>
    </border>
    <border>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bottom/>
      <diagonal/>
    </border>
    <border>
      <left/>
      <right style="thin">
        <color indexed="64"/>
      </right>
      <top style="hair">
        <color indexed="8"/>
      </top>
      <bottom style="hair">
        <color indexed="8"/>
      </bottom>
      <diagonal/>
    </border>
    <border>
      <left style="hair">
        <color indexed="8"/>
      </left>
      <right/>
      <top/>
      <bottom/>
      <diagonal/>
    </border>
    <border>
      <left/>
      <right style="hair">
        <color indexed="8"/>
      </right>
      <top style="hair">
        <color indexed="8"/>
      </top>
      <bottom/>
      <diagonal/>
    </border>
    <border>
      <left style="hair">
        <color indexed="8"/>
      </left>
      <right style="hair">
        <color indexed="8"/>
      </right>
      <top style="hair">
        <color indexed="8"/>
      </top>
      <bottom/>
      <diagonal/>
    </border>
    <border>
      <left/>
      <right style="hair">
        <color indexed="8"/>
      </right>
      <top/>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right/>
      <top style="hair">
        <color indexed="8"/>
      </top>
      <bottom style="thin">
        <color indexed="8"/>
      </bottom>
      <diagonal/>
    </border>
    <border>
      <left/>
      <right style="thin">
        <color indexed="64"/>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top style="hair">
        <color indexed="8"/>
      </top>
      <bottom style="hair">
        <color indexed="8"/>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hair">
        <color indexed="10"/>
      </left>
      <right style="hair">
        <color indexed="10"/>
      </right>
      <top style="hair">
        <color indexed="10"/>
      </top>
      <bottom/>
      <diagonal/>
    </border>
    <border>
      <left style="hair">
        <color indexed="10"/>
      </left>
      <right style="hair">
        <color indexed="10"/>
      </right>
      <top/>
      <bottom style="hair">
        <color indexed="10"/>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thin">
        <color auto="1"/>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8"/>
      </top>
      <bottom style="thin">
        <color indexed="64"/>
      </bottom>
      <diagonal/>
    </border>
    <border>
      <left style="hair">
        <color indexed="8"/>
      </left>
      <right/>
      <top style="hair">
        <color indexed="8"/>
      </top>
      <bottom style="thin">
        <color indexed="64"/>
      </bottom>
      <diagonal/>
    </border>
    <border>
      <left style="hair">
        <color indexed="64"/>
      </left>
      <right style="thin">
        <color indexed="64"/>
      </right>
      <top style="hair">
        <color indexed="8"/>
      </top>
      <bottom style="hair">
        <color indexed="8"/>
      </bottom>
      <diagonal/>
    </border>
    <border>
      <left style="hair">
        <color indexed="64"/>
      </left>
      <right style="thin">
        <color indexed="64"/>
      </right>
      <top style="hair">
        <color indexed="8"/>
      </top>
      <bottom style="thin">
        <color indexed="8"/>
      </bottom>
      <diagonal/>
    </border>
    <border>
      <left style="hair">
        <color indexed="8"/>
      </left>
      <right/>
      <top style="hair">
        <color indexed="8"/>
      </top>
      <bottom style="thin">
        <color indexed="8"/>
      </bottom>
      <diagonal/>
    </border>
    <border>
      <left style="hair">
        <color indexed="8"/>
      </left>
      <right/>
      <top/>
      <bottom style="thin">
        <color indexed="8"/>
      </bottom>
      <diagonal/>
    </border>
    <border>
      <left style="hair">
        <color indexed="8"/>
      </left>
      <right style="hair">
        <color indexed="8"/>
      </right>
      <top/>
      <bottom style="thin">
        <color indexed="8"/>
      </bottom>
      <diagonal/>
    </border>
    <border>
      <left style="thin">
        <color indexed="64"/>
      </left>
      <right/>
      <top/>
      <bottom style="thin">
        <color indexed="8"/>
      </bottom>
      <diagonal/>
    </border>
    <border>
      <left style="hair">
        <color indexed="64"/>
      </left>
      <right style="thin">
        <color indexed="64"/>
      </right>
      <top/>
      <bottom style="hair">
        <color indexed="8"/>
      </bottom>
      <diagonal/>
    </border>
    <border>
      <left/>
      <right style="thin">
        <color indexed="64"/>
      </right>
      <top/>
      <bottom style="hair">
        <color indexed="8"/>
      </bottom>
      <diagonal/>
    </border>
    <border>
      <left/>
      <right/>
      <top/>
      <bottom style="hair">
        <color indexed="8"/>
      </bottom>
      <diagonal/>
    </border>
    <border>
      <left style="hair">
        <color indexed="64"/>
      </left>
      <right style="thin">
        <color indexed="64"/>
      </right>
      <top style="thin">
        <color indexed="8"/>
      </top>
      <bottom style="thin">
        <color indexed="64"/>
      </bottom>
      <diagonal/>
    </border>
    <border>
      <left style="hair">
        <color indexed="8"/>
      </left>
      <right/>
      <top style="thin">
        <color indexed="8"/>
      </top>
      <bottom style="thin">
        <color indexed="64"/>
      </bottom>
      <diagonal/>
    </border>
    <border>
      <left style="hair">
        <color indexed="8"/>
      </left>
      <right style="hair">
        <color indexed="8"/>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style="hair">
        <color indexed="64"/>
      </left>
      <right style="thin">
        <color indexed="64"/>
      </right>
      <top/>
      <bottom style="thin">
        <color indexed="8"/>
      </bottom>
      <diagonal/>
    </border>
    <border>
      <left/>
      <right style="thin">
        <color indexed="64"/>
      </right>
      <top/>
      <bottom style="thin">
        <color indexed="8"/>
      </bottom>
      <diagonal/>
    </border>
    <border>
      <left/>
      <right/>
      <top/>
      <bottom style="thin">
        <color indexed="8"/>
      </bottom>
      <diagonal/>
    </border>
    <border>
      <left style="hair">
        <color indexed="64"/>
      </left>
      <right style="thin">
        <color indexed="64"/>
      </right>
      <top style="thin">
        <color indexed="8"/>
      </top>
      <bottom/>
      <diagonal/>
    </border>
    <border>
      <left style="hair">
        <color indexed="8"/>
      </left>
      <right/>
      <top style="thin">
        <color indexed="8"/>
      </top>
      <bottom/>
      <diagonal/>
    </border>
    <border>
      <left style="hair">
        <color indexed="8"/>
      </left>
      <right style="hair">
        <color indexed="8"/>
      </right>
      <top style="thin">
        <color indexed="8"/>
      </top>
      <bottom/>
      <diagonal/>
    </border>
    <border>
      <left/>
      <right style="thin">
        <color indexed="64"/>
      </right>
      <top style="thin">
        <color indexed="8"/>
      </top>
      <bottom/>
      <diagonal/>
    </border>
    <border>
      <left/>
      <right/>
      <top style="thin">
        <color indexed="8"/>
      </top>
      <bottom/>
      <diagonal/>
    </border>
    <border>
      <left style="thin">
        <color indexed="64"/>
      </left>
      <right style="hair">
        <color indexed="8"/>
      </right>
      <top style="thin">
        <color indexed="8"/>
      </top>
      <bottom/>
      <diagonal/>
    </border>
    <border>
      <left style="thin">
        <color indexed="64"/>
      </left>
      <right style="hair">
        <color indexed="8"/>
      </right>
      <top/>
      <bottom style="thin">
        <color indexed="8"/>
      </bottom>
      <diagonal/>
    </border>
    <border>
      <left style="hair">
        <color indexed="64"/>
      </left>
      <right style="thin">
        <color indexed="64"/>
      </right>
      <top/>
      <bottom/>
      <diagonal/>
    </border>
    <border>
      <left style="hair">
        <color indexed="8"/>
      </left>
      <right/>
      <top style="thin">
        <color indexed="64"/>
      </top>
      <bottom/>
      <diagonal/>
    </border>
    <border>
      <left style="thin">
        <color indexed="64"/>
      </left>
      <right style="hair">
        <color indexed="8"/>
      </right>
      <top style="thin">
        <color indexed="64"/>
      </top>
      <bottom/>
      <diagonal/>
    </border>
    <border>
      <left/>
      <right/>
      <top/>
      <bottom style="thin">
        <color auto="1"/>
      </bottom>
      <diagonal/>
    </border>
  </borders>
  <cellStyleXfs count="7">
    <xf numFmtId="0" fontId="0" fillId="0" borderId="0"/>
    <xf numFmtId="0" fontId="42" fillId="0" borderId="0" applyNumberFormat="0" applyFill="0" applyBorder="0" applyAlignment="0" applyProtection="0">
      <alignment vertical="top"/>
      <protection locked="0"/>
    </xf>
    <xf numFmtId="6" fontId="1" fillId="0" borderId="0" applyFont="0" applyFill="0" applyBorder="0" applyAlignment="0" applyProtection="0"/>
    <xf numFmtId="0" fontId="12" fillId="0" borderId="0"/>
    <xf numFmtId="38" fontId="1" fillId="0" borderId="0" applyFont="0" applyFill="0" applyBorder="0" applyAlignment="0" applyProtection="0">
      <alignment vertical="center"/>
    </xf>
    <xf numFmtId="6" fontId="1" fillId="0" borderId="0" applyFont="0" applyFill="0" applyBorder="0" applyAlignment="0" applyProtection="0"/>
    <xf numFmtId="0" fontId="5" fillId="2" borderId="0"/>
  </cellStyleXfs>
  <cellXfs count="1270">
    <xf numFmtId="0" fontId="0" fillId="0" borderId="0" xfId="0"/>
    <xf numFmtId="0" fontId="3" fillId="0" borderId="0" xfId="0" applyFont="1"/>
    <xf numFmtId="0" fontId="3" fillId="0" borderId="0" xfId="0" applyFont="1" applyAlignment="1">
      <alignment horizontal="center" vertical="center"/>
    </xf>
    <xf numFmtId="0" fontId="3" fillId="0" borderId="0" xfId="0" applyFont="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3" fillId="0" borderId="6" xfId="0" applyFont="1" applyBorder="1" applyAlignment="1">
      <alignment horizontal="center" vertical="center"/>
    </xf>
    <xf numFmtId="0" fontId="0" fillId="0" borderId="6" xfId="0" applyBorder="1" applyAlignment="1">
      <alignment vertical="center"/>
    </xf>
    <xf numFmtId="0" fontId="0" fillId="0" borderId="5" xfId="0" applyBorder="1" applyAlignment="1">
      <alignment vertical="center"/>
    </xf>
    <xf numFmtId="0" fontId="0" fillId="0" borderId="0" xfId="0" applyAlignment="1">
      <alignment horizontal="center"/>
    </xf>
    <xf numFmtId="0" fontId="6" fillId="0" borderId="0" xfId="0" applyFont="1" applyAlignment="1">
      <alignment vertical="center"/>
    </xf>
    <xf numFmtId="0" fontId="8" fillId="0" borderId="7" xfId="0" applyFont="1" applyBorder="1" applyAlignment="1">
      <alignment horizontal="centerContinuous" vertical="center"/>
    </xf>
    <xf numFmtId="0" fontId="8" fillId="0" borderId="8" xfId="0" applyFont="1" applyBorder="1" applyAlignment="1">
      <alignment horizontal="centerContinuous" vertical="center"/>
    </xf>
    <xf numFmtId="0" fontId="2"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Continuous" vertical="center"/>
    </xf>
    <xf numFmtId="0" fontId="0" fillId="0" borderId="0" xfId="0" applyAlignment="1">
      <alignment horizontal="center" vertical="center"/>
    </xf>
    <xf numFmtId="0" fontId="8" fillId="0" borderId="0" xfId="0" applyFont="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right" vertical="center"/>
    </xf>
    <xf numFmtId="0" fontId="0" fillId="0" borderId="8" xfId="0" applyBorder="1" applyAlignment="1">
      <alignment horizontal="centerContinuous"/>
    </xf>
    <xf numFmtId="0" fontId="0" fillId="0" borderId="11" xfId="0" applyBorder="1" applyAlignment="1">
      <alignment horizontal="centerContinuous"/>
    </xf>
    <xf numFmtId="0" fontId="0" fillId="0" borderId="0" xfId="0" applyAlignment="1">
      <alignment horizontal="left" vertical="center"/>
    </xf>
    <xf numFmtId="0" fontId="0" fillId="0" borderId="0" xfId="0" applyAlignment="1">
      <alignment horizontal="centerContinuous" vertical="center"/>
    </xf>
    <xf numFmtId="0" fontId="0" fillId="0" borderId="0" xfId="0" applyAlignment="1">
      <alignment horizontal="left"/>
    </xf>
    <xf numFmtId="0" fontId="5" fillId="0" borderId="0" xfId="0" applyFont="1" applyAlignment="1">
      <alignment horizontal="center" vertical="center"/>
    </xf>
    <xf numFmtId="0" fontId="0" fillId="0" borderId="0" xfId="0" applyAlignment="1">
      <alignment horizontal="left" vertical="top"/>
    </xf>
    <xf numFmtId="0" fontId="4" fillId="0" borderId="0" xfId="0" applyFont="1" applyAlignment="1">
      <alignment horizontal="right" vertical="center"/>
    </xf>
    <xf numFmtId="0" fontId="3" fillId="0" borderId="10" xfId="0" applyFont="1" applyBorder="1"/>
    <xf numFmtId="0" fontId="4" fillId="0" borderId="0" xfId="0" applyFont="1" applyAlignment="1">
      <alignment horizontal="distributed" vertical="center"/>
    </xf>
    <xf numFmtId="0" fontId="4" fillId="0" borderId="0" xfId="0" applyFont="1" applyAlignment="1">
      <alignment horizontal="left" vertical="center"/>
    </xf>
    <xf numFmtId="0" fontId="0" fillId="0" borderId="0" xfId="0" applyAlignment="1">
      <alignment horizontal="right"/>
    </xf>
    <xf numFmtId="0" fontId="16" fillId="0" borderId="0" xfId="0" applyFont="1" applyAlignment="1">
      <alignment horizontal="left" vertical="center"/>
    </xf>
    <xf numFmtId="0" fontId="13" fillId="0" borderId="0" xfId="0" applyFont="1"/>
    <xf numFmtId="0" fontId="2" fillId="0" borderId="0" xfId="0" applyFont="1"/>
    <xf numFmtId="0" fontId="13" fillId="0" borderId="0" xfId="0" applyFont="1" applyAlignment="1">
      <alignment horizontal="left" vertical="center"/>
    </xf>
    <xf numFmtId="0" fontId="13" fillId="0" borderId="0" xfId="0" applyFont="1" applyAlignment="1">
      <alignment horizontal="right" vertical="center"/>
    </xf>
    <xf numFmtId="0" fontId="0" fillId="0" borderId="0" xfId="0" applyAlignment="1">
      <alignment horizontal="centerContinuous"/>
    </xf>
    <xf numFmtId="0" fontId="3" fillId="0" borderId="0" xfId="0" applyFont="1" applyAlignment="1">
      <alignment horizontal="right" vertical="center"/>
    </xf>
    <xf numFmtId="0" fontId="0" fillId="0" borderId="1" xfId="0" applyBorder="1"/>
    <xf numFmtId="0" fontId="0" fillId="0" borderId="3" xfId="0" applyBorder="1"/>
    <xf numFmtId="0" fontId="0" fillId="0" borderId="9" xfId="0" applyBorder="1" applyAlignment="1">
      <alignment vertical="center"/>
    </xf>
    <xf numFmtId="0" fontId="17" fillId="0" borderId="0" xfId="0" applyFont="1" applyAlignment="1">
      <alignment horizontal="center" vertical="center"/>
    </xf>
    <xf numFmtId="0" fontId="7" fillId="0" borderId="0" xfId="0" applyFont="1"/>
    <xf numFmtId="0" fontId="0" fillId="0" borderId="12" xfId="0" applyBorder="1"/>
    <xf numFmtId="14" fontId="0" fillId="0" borderId="0" xfId="0" applyNumberFormat="1" applyAlignment="1">
      <alignment horizontal="left"/>
    </xf>
    <xf numFmtId="0" fontId="5" fillId="0" borderId="12" xfId="0" applyFont="1" applyBorder="1"/>
    <xf numFmtId="0" fontId="13" fillId="0" borderId="0" xfId="0" applyFont="1" applyAlignment="1">
      <alignment horizontal="center" vertical="center"/>
    </xf>
    <xf numFmtId="176" fontId="2" fillId="0" borderId="0" xfId="0" applyNumberFormat="1" applyFont="1" applyAlignment="1">
      <alignment horizontal="left"/>
    </xf>
    <xf numFmtId="0" fontId="5" fillId="0" borderId="0" xfId="0" applyFont="1"/>
    <xf numFmtId="176" fontId="2" fillId="0" borderId="0" xfId="0" applyNumberFormat="1" applyFont="1" applyAlignment="1">
      <alignment horizontal="right"/>
    </xf>
    <xf numFmtId="0" fontId="6" fillId="0" borderId="0" xfId="0" applyFont="1" applyAlignment="1">
      <alignment horizontal="center" vertical="center"/>
    </xf>
    <xf numFmtId="0" fontId="11" fillId="0" borderId="0" xfId="0" applyFont="1" applyAlignment="1">
      <alignment horizontal="center" vertical="center"/>
    </xf>
    <xf numFmtId="0" fontId="29" fillId="0" borderId="0" xfId="0" applyFont="1" applyAlignment="1">
      <alignment vertical="center"/>
    </xf>
    <xf numFmtId="0" fontId="29" fillId="0" borderId="0" xfId="0" applyFont="1"/>
    <xf numFmtId="0" fontId="29" fillId="0" borderId="0" xfId="0" applyFont="1" applyAlignment="1">
      <alignment horizontal="center" vertical="center"/>
    </xf>
    <xf numFmtId="0" fontId="29" fillId="0" borderId="0" xfId="0" applyFont="1" applyAlignment="1">
      <alignment horizontal="right"/>
    </xf>
    <xf numFmtId="0" fontId="0" fillId="0" borderId="0" xfId="0" applyAlignment="1">
      <alignment horizontal="center" vertical="center" wrapText="1"/>
    </xf>
    <xf numFmtId="176" fontId="3" fillId="0" borderId="43" xfId="0" applyNumberFormat="1" applyFont="1" applyBorder="1" applyAlignment="1" applyProtection="1">
      <alignment horizontal="center" vertical="center"/>
      <protection locked="0"/>
    </xf>
    <xf numFmtId="0" fontId="0" fillId="0" borderId="43" xfId="0" applyBorder="1" applyAlignment="1" applyProtection="1">
      <alignment vertical="center"/>
      <protection locked="0"/>
    </xf>
    <xf numFmtId="182" fontId="3" fillId="0" borderId="43" xfId="0" applyNumberFormat="1" applyFont="1" applyBorder="1" applyAlignment="1" applyProtection="1">
      <alignment horizontal="center" vertical="center"/>
      <protection locked="0"/>
    </xf>
    <xf numFmtId="180" fontId="3" fillId="0" borderId="43" xfId="0" applyNumberFormat="1" applyFont="1" applyBorder="1" applyAlignment="1" applyProtection="1">
      <alignment horizontal="center" vertical="center"/>
      <protection locked="0"/>
    </xf>
    <xf numFmtId="177" fontId="1" fillId="0" borderId="43" xfId="0" applyNumberFormat="1" applyFont="1"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3" fillId="0" borderId="43" xfId="0" applyFont="1" applyBorder="1" applyAlignment="1" applyProtection="1">
      <alignment vertical="center" wrapText="1"/>
      <protection locked="0"/>
    </xf>
    <xf numFmtId="0" fontId="3" fillId="0" borderId="43" xfId="0" applyFont="1" applyBorder="1" applyAlignment="1" applyProtection="1">
      <alignment vertical="center"/>
      <protection locked="0"/>
    </xf>
    <xf numFmtId="0" fontId="0" fillId="0" borderId="43" xfId="0" applyBorder="1" applyAlignment="1" applyProtection="1">
      <alignment vertical="center" wrapText="1"/>
      <protection locked="0"/>
    </xf>
    <xf numFmtId="176" fontId="2" fillId="0" borderId="0" xfId="0" applyNumberFormat="1" applyFont="1" applyAlignment="1" applyProtection="1">
      <alignment horizontal="left"/>
      <protection locked="0"/>
    </xf>
    <xf numFmtId="0" fontId="2" fillId="0" borderId="0" xfId="0" applyFont="1" applyAlignment="1" applyProtection="1">
      <alignment vertical="center"/>
      <protection locked="0"/>
    </xf>
    <xf numFmtId="0" fontId="2" fillId="0" borderId="0" xfId="0" applyFont="1" applyAlignment="1">
      <alignment horizontal="right"/>
    </xf>
    <xf numFmtId="0" fontId="34" fillId="0" borderId="0" xfId="0" applyFont="1" applyAlignment="1">
      <alignment horizontal="right"/>
    </xf>
    <xf numFmtId="0" fontId="0" fillId="0" borderId="0" xfId="0" applyAlignment="1" applyProtection="1">
      <alignment horizontal="center" vertical="center" wrapText="1"/>
      <protection locked="0"/>
    </xf>
    <xf numFmtId="176" fontId="2" fillId="0" borderId="6" xfId="0" applyNumberFormat="1" applyFont="1" applyBorder="1" applyProtection="1">
      <protection locked="0"/>
    </xf>
    <xf numFmtId="0" fontId="37" fillId="0" borderId="6" xfId="0" applyFont="1" applyBorder="1" applyAlignment="1">
      <alignment vertical="center"/>
    </xf>
    <xf numFmtId="0" fontId="1" fillId="0" borderId="0" xfId="0" applyFont="1"/>
    <xf numFmtId="0" fontId="1" fillId="0" borderId="0" xfId="0" applyFont="1" applyAlignment="1">
      <alignment horizontal="right"/>
    </xf>
    <xf numFmtId="0" fontId="0" fillId="0" borderId="3" xfId="0" applyBorder="1" applyAlignment="1">
      <alignment vertical="center"/>
    </xf>
    <xf numFmtId="0" fontId="0" fillId="0" borderId="1" xfId="0" applyBorder="1" applyAlignment="1" applyProtection="1">
      <alignment vertical="center"/>
      <protection locked="0"/>
    </xf>
    <xf numFmtId="0" fontId="0" fillId="0" borderId="4" xfId="0" applyBorder="1" applyAlignment="1" applyProtection="1">
      <alignment vertical="center"/>
      <protection locked="0"/>
    </xf>
    <xf numFmtId="0" fontId="0" fillId="0" borderId="3" xfId="0" applyBorder="1" applyAlignment="1" applyProtection="1">
      <alignment horizontal="center"/>
      <protection locked="0"/>
    </xf>
    <xf numFmtId="0" fontId="0" fillId="0" borderId="6" xfId="0" applyBorder="1" applyAlignment="1" applyProtection="1">
      <alignment horizontal="center" vertical="top"/>
      <protection locked="0"/>
    </xf>
    <xf numFmtId="0" fontId="0" fillId="0" borderId="0" xfId="0" applyAlignment="1">
      <alignment vertical="center" wrapText="1"/>
    </xf>
    <xf numFmtId="58" fontId="0" fillId="0" borderId="0" xfId="0" applyNumberFormat="1" applyAlignment="1">
      <alignment horizontal="center" vertical="center"/>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vertical="top" wrapText="1"/>
    </xf>
    <xf numFmtId="0" fontId="4" fillId="0" borderId="0" xfId="0" applyFont="1" applyAlignment="1" applyProtection="1">
      <alignment horizontal="right" vertical="center"/>
      <protection locked="0"/>
    </xf>
    <xf numFmtId="0" fontId="4" fillId="0" borderId="0" xfId="0" applyFont="1" applyAlignment="1">
      <alignment vertical="center" wrapText="1"/>
    </xf>
    <xf numFmtId="0" fontId="0" fillId="0" borderId="0" xfId="0" applyAlignment="1" applyProtection="1">
      <alignment horizontal="center" vertical="center"/>
      <protection locked="0"/>
    </xf>
    <xf numFmtId="0" fontId="0" fillId="0" borderId="0" xfId="0" applyAlignment="1">
      <alignment horizontal="left" vertical="center" shrinkToFit="1"/>
    </xf>
    <xf numFmtId="177" fontId="1" fillId="0" borderId="0" xfId="0" applyNumberFormat="1" applyFont="1" applyAlignment="1">
      <alignment horizontal="center" vertical="center"/>
    </xf>
    <xf numFmtId="181" fontId="1" fillId="0" borderId="0" xfId="0" applyNumberFormat="1" applyFont="1" applyAlignment="1">
      <alignment horizontal="center" vertical="center" shrinkToFit="1"/>
    </xf>
    <xf numFmtId="0" fontId="27" fillId="0" borderId="0" xfId="3" applyFont="1" applyAlignment="1" applyProtection="1">
      <alignment horizontal="center" vertical="center" wrapText="1" shrinkToFit="1"/>
      <protection locked="0"/>
    </xf>
    <xf numFmtId="0" fontId="27" fillId="0" borderId="0" xfId="3" applyFont="1" applyAlignment="1" applyProtection="1">
      <alignment horizontal="center" vertical="center"/>
      <protection locked="0"/>
    </xf>
    <xf numFmtId="0" fontId="24" fillId="0" borderId="0" xfId="0" applyFont="1" applyAlignment="1">
      <alignment wrapText="1"/>
    </xf>
    <xf numFmtId="176" fontId="0" fillId="0" borderId="43" xfId="0" applyNumberFormat="1" applyBorder="1" applyAlignment="1" applyProtection="1">
      <alignment horizontal="left" vertical="center" wrapText="1"/>
      <protection locked="0"/>
    </xf>
    <xf numFmtId="176" fontId="0" fillId="0" borderId="43" xfId="0" applyNumberFormat="1" applyBorder="1" applyAlignment="1" applyProtection="1">
      <alignment horizontal="left" vertical="center"/>
      <protection locked="0"/>
    </xf>
    <xf numFmtId="0" fontId="3" fillId="0" borderId="43" xfId="0" applyFont="1" applyBorder="1" applyAlignment="1" applyProtection="1">
      <alignment horizontal="center" vertical="center"/>
      <protection locked="0"/>
    </xf>
    <xf numFmtId="0" fontId="3" fillId="0" borderId="0" xfId="0" applyFont="1" applyAlignment="1">
      <alignment horizontal="center" vertical="center" wrapText="1"/>
    </xf>
    <xf numFmtId="0" fontId="0" fillId="0" borderId="0" xfId="0" applyAlignment="1" applyProtection="1">
      <alignment vertical="center"/>
      <protection locked="0"/>
    </xf>
    <xf numFmtId="176" fontId="0" fillId="0" borderId="0" xfId="0" applyNumberFormat="1" applyAlignment="1" applyProtection="1">
      <alignment horizontal="left" vertical="center" wrapText="1"/>
      <protection locked="0"/>
    </xf>
    <xf numFmtId="176" fontId="0" fillId="0" borderId="0" xfId="0" applyNumberFormat="1" applyAlignment="1" applyProtection="1">
      <alignment horizontal="left" vertical="center"/>
      <protection locked="0"/>
    </xf>
    <xf numFmtId="182" fontId="3" fillId="0" borderId="0" xfId="0" applyNumberFormat="1" applyFont="1" applyAlignment="1" applyProtection="1">
      <alignment horizontal="center" vertical="center"/>
      <protection locked="0"/>
    </xf>
    <xf numFmtId="178" fontId="0" fillId="0" borderId="0" xfId="0" applyNumberFormat="1" applyAlignment="1" applyProtection="1">
      <alignment vertical="center"/>
      <protection locked="0"/>
    </xf>
    <xf numFmtId="180" fontId="3" fillId="0" borderId="0" xfId="0" applyNumberFormat="1" applyFont="1" applyAlignment="1" applyProtection="1">
      <alignment horizontal="center" vertical="center"/>
      <protection locked="0"/>
    </xf>
    <xf numFmtId="177" fontId="1" fillId="0" borderId="0" xfId="0" applyNumberFormat="1" applyFont="1" applyAlignment="1" applyProtection="1">
      <alignment horizontal="center" vertical="center"/>
      <protection locked="0"/>
    </xf>
    <xf numFmtId="0" fontId="27" fillId="0" borderId="0" xfId="0" applyFont="1"/>
    <xf numFmtId="0" fontId="24" fillId="0" borderId="0" xfId="0" applyFont="1"/>
    <xf numFmtId="0" fontId="27" fillId="0" borderId="0" xfId="0" applyFont="1" applyAlignment="1">
      <alignment shrinkToFit="1"/>
    </xf>
    <xf numFmtId="0" fontId="24" fillId="0" borderId="0" xfId="0" applyFont="1" applyAlignment="1">
      <alignment shrinkToFit="1"/>
    </xf>
    <xf numFmtId="0" fontId="0" fillId="0" borderId="53" xfId="0" applyBorder="1" applyAlignment="1" applyProtection="1">
      <alignment vertical="center"/>
      <protection locked="0"/>
    </xf>
    <xf numFmtId="176" fontId="0" fillId="0" borderId="53" xfId="0" applyNumberFormat="1" applyBorder="1" applyAlignment="1" applyProtection="1">
      <alignment horizontal="left" vertical="center" wrapText="1"/>
      <protection locked="0"/>
    </xf>
    <xf numFmtId="176" fontId="0" fillId="0" borderId="53" xfId="0" applyNumberFormat="1" applyBorder="1" applyAlignment="1" applyProtection="1">
      <alignment horizontal="left" vertical="center"/>
      <protection locked="0"/>
    </xf>
    <xf numFmtId="182" fontId="3" fillId="0" borderId="53" xfId="0" applyNumberFormat="1" applyFont="1" applyBorder="1" applyAlignment="1" applyProtection="1">
      <alignment horizontal="center" vertical="center"/>
      <protection locked="0"/>
    </xf>
    <xf numFmtId="180" fontId="3" fillId="0" borderId="53" xfId="0" applyNumberFormat="1" applyFont="1" applyBorder="1" applyAlignment="1" applyProtection="1">
      <alignment horizontal="center" vertical="center"/>
      <protection locked="0"/>
    </xf>
    <xf numFmtId="177" fontId="1" fillId="0" borderId="53" xfId="0" applyNumberFormat="1" applyFont="1" applyBorder="1" applyAlignment="1" applyProtection="1">
      <alignment horizontal="center" vertical="center"/>
      <protection locked="0"/>
    </xf>
    <xf numFmtId="0" fontId="0" fillId="0" borderId="53" xfId="0" applyBorder="1" applyAlignment="1" applyProtection="1">
      <alignment vertical="center" wrapText="1"/>
      <protection locked="0"/>
    </xf>
    <xf numFmtId="0" fontId="0" fillId="0" borderId="53" xfId="0" applyBorder="1" applyAlignment="1" applyProtection="1">
      <alignment horizontal="center" vertical="center"/>
      <protection locked="0"/>
    </xf>
    <xf numFmtId="176" fontId="3" fillId="0" borderId="53" xfId="0" applyNumberFormat="1"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53" xfId="0" applyFont="1" applyBorder="1" applyAlignment="1" applyProtection="1">
      <alignment vertical="center" wrapText="1"/>
      <protection locked="0"/>
    </xf>
    <xf numFmtId="0" fontId="3" fillId="0" borderId="53" xfId="0" applyFont="1" applyBorder="1" applyAlignment="1" applyProtection="1">
      <alignment vertical="center"/>
      <protection locked="0"/>
    </xf>
    <xf numFmtId="0" fontId="42" fillId="0" borderId="0" xfId="1" applyAlignment="1" applyProtection="1">
      <alignment horizontal="left"/>
    </xf>
    <xf numFmtId="176" fontId="1" fillId="0" borderId="53" xfId="0" applyNumberFormat="1" applyFont="1" applyBorder="1" applyAlignment="1" applyProtection="1">
      <alignment horizontal="left" vertical="center"/>
      <protection locked="0"/>
    </xf>
    <xf numFmtId="178" fontId="0" fillId="0" borderId="53" xfId="0" applyNumberFormat="1" applyBorder="1" applyAlignment="1" applyProtection="1">
      <alignment vertical="center"/>
      <protection locked="0"/>
    </xf>
    <xf numFmtId="176" fontId="1" fillId="0" borderId="43" xfId="0" applyNumberFormat="1" applyFont="1" applyBorder="1" applyAlignment="1" applyProtection="1">
      <alignment horizontal="left" vertical="center"/>
      <protection locked="0"/>
    </xf>
    <xf numFmtId="178" fontId="0" fillId="0" borderId="43" xfId="0" applyNumberFormat="1" applyBorder="1" applyAlignment="1" applyProtection="1">
      <alignment vertical="center"/>
      <protection locked="0"/>
    </xf>
    <xf numFmtId="0" fontId="0" fillId="0" borderId="10" xfId="0" applyBorder="1" applyAlignment="1">
      <alignment horizontal="centerContinuous"/>
    </xf>
    <xf numFmtId="0" fontId="0" fillId="0" borderId="9" xfId="0" applyBorder="1" applyAlignment="1">
      <alignment horizontal="centerContinuous" vertical="center"/>
    </xf>
    <xf numFmtId="0" fontId="0" fillId="0" borderId="4" xfId="0" applyBorder="1" applyAlignment="1">
      <alignment horizontal="centerContinuous" vertical="top"/>
    </xf>
    <xf numFmtId="0" fontId="0" fillId="0" borderId="6" xfId="0" applyBorder="1" applyAlignment="1">
      <alignment horizontal="centerContinuous" vertical="center"/>
    </xf>
    <xf numFmtId="0" fontId="0" fillId="0" borderId="5" xfId="0" applyBorder="1" applyAlignment="1">
      <alignment horizontal="centerContinuous" vertical="center"/>
    </xf>
    <xf numFmtId="0" fontId="0" fillId="0" borderId="1" xfId="0" applyBorder="1" applyAlignment="1">
      <alignment horizontal="centerContinuous"/>
    </xf>
    <xf numFmtId="0" fontId="0" fillId="0" borderId="3" xfId="0" applyBorder="1" applyAlignment="1">
      <alignment horizontal="centerContinuous" vertical="center"/>
    </xf>
    <xf numFmtId="0" fontId="0" fillId="0" borderId="2" xfId="0" applyBorder="1" applyAlignment="1">
      <alignment horizontal="centerContinuous" vertical="center"/>
    </xf>
    <xf numFmtId="0" fontId="0" fillId="0" borderId="6" xfId="0" applyBorder="1" applyAlignment="1">
      <alignment horizontal="center" vertical="top"/>
    </xf>
    <xf numFmtId="0" fontId="0" fillId="0" borderId="0" xfId="0" applyAlignment="1">
      <alignment horizontal="center" vertical="top"/>
    </xf>
    <xf numFmtId="0" fontId="1" fillId="0" borderId="0" xfId="0" applyFont="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3" xfId="0" applyBorder="1" applyAlignment="1">
      <alignment vertical="center" wrapText="1"/>
    </xf>
    <xf numFmtId="0" fontId="4" fillId="0" borderId="0" xfId="0" applyFont="1"/>
    <xf numFmtId="0" fontId="4" fillId="0" borderId="0" xfId="0" applyFont="1" applyAlignment="1">
      <alignment horizontal="left"/>
    </xf>
    <xf numFmtId="0" fontId="0" fillId="0" borderId="0" xfId="0" applyAlignment="1">
      <alignment horizontal="center" vertical="center" shrinkToFit="1"/>
    </xf>
    <xf numFmtId="0" fontId="0" fillId="0" borderId="7" xfId="0" applyBorder="1" applyAlignment="1">
      <alignment horizontal="centerContinuous" vertical="center"/>
    </xf>
    <xf numFmtId="0" fontId="0" fillId="0" borderId="0" xfId="0" applyAlignment="1">
      <alignment horizontal="distributed" vertical="center"/>
    </xf>
    <xf numFmtId="0" fontId="0" fillId="0" borderId="0" xfId="0" applyAlignment="1">
      <alignment horizontal="right" vertical="top"/>
    </xf>
    <xf numFmtId="176" fontId="0" fillId="0" borderId="0" xfId="0" applyNumberFormat="1" applyAlignment="1">
      <alignment vertical="center"/>
    </xf>
    <xf numFmtId="0" fontId="0" fillId="0" borderId="0" xfId="0" applyAlignment="1">
      <alignment horizontal="centerContinuous" vertical="top"/>
    </xf>
    <xf numFmtId="0" fontId="4" fillId="0" borderId="0" xfId="0" applyFont="1" applyAlignment="1">
      <alignment horizontal="center" vertical="center" wrapText="1" shrinkToFit="1"/>
    </xf>
    <xf numFmtId="0" fontId="0" fillId="0" borderId="6" xfId="0" applyBorder="1" applyAlignment="1" applyProtection="1">
      <alignment horizontal="center" vertical="center"/>
      <protection locked="0"/>
    </xf>
    <xf numFmtId="0" fontId="0" fillId="0" borderId="0" xfId="0" applyAlignment="1" applyProtection="1">
      <alignment horizontal="center"/>
      <protection locked="0"/>
    </xf>
    <xf numFmtId="0" fontId="0" fillId="0" borderId="7" xfId="0" applyBorder="1" applyAlignment="1" applyProtection="1">
      <alignment horizontal="centerContinuous" vertical="center"/>
      <protection locked="0"/>
    </xf>
    <xf numFmtId="0" fontId="0" fillId="0" borderId="8" xfId="0" applyBorder="1" applyAlignment="1" applyProtection="1">
      <alignment horizontal="centerContinuous"/>
      <protection locked="0"/>
    </xf>
    <xf numFmtId="0" fontId="0" fillId="0" borderId="11" xfId="0" applyBorder="1" applyAlignment="1" applyProtection="1">
      <alignment horizontal="centerContinuous"/>
      <protection locked="0"/>
    </xf>
    <xf numFmtId="0" fontId="0" fillId="0" borderId="0" xfId="0" applyProtection="1">
      <protection locked="0"/>
    </xf>
    <xf numFmtId="0" fontId="42" fillId="0" borderId="0" xfId="1" applyAlignment="1" applyProtection="1">
      <alignment horizontal="left"/>
      <protection locked="0"/>
    </xf>
    <xf numFmtId="0" fontId="0" fillId="0" borderId="10" xfId="0" applyBorder="1" applyAlignment="1" applyProtection="1">
      <alignment horizontal="centerContinuous"/>
      <protection locked="0"/>
    </xf>
    <xf numFmtId="0" fontId="0" fillId="0" borderId="0" xfId="0" applyAlignment="1" applyProtection="1">
      <alignment horizontal="centerContinuous" vertical="center"/>
      <protection locked="0"/>
    </xf>
    <xf numFmtId="0" fontId="0" fillId="0" borderId="9" xfId="0" applyBorder="1" applyAlignment="1" applyProtection="1">
      <alignment horizontal="centerContinuous" vertical="center"/>
      <protection locked="0"/>
    </xf>
    <xf numFmtId="0" fontId="0" fillId="0" borderId="4" xfId="0" applyBorder="1" applyAlignment="1" applyProtection="1">
      <alignment horizontal="centerContinuous" vertical="top"/>
      <protection locked="0"/>
    </xf>
    <xf numFmtId="0" fontId="0" fillId="0" borderId="6" xfId="0" applyBorder="1" applyAlignment="1" applyProtection="1">
      <alignment horizontal="centerContinuous" vertical="center"/>
      <protection locked="0"/>
    </xf>
    <xf numFmtId="0" fontId="0" fillId="0" borderId="5" xfId="0" applyBorder="1" applyAlignment="1" applyProtection="1">
      <alignment horizontal="centerContinuous" vertical="center"/>
      <protection locked="0"/>
    </xf>
    <xf numFmtId="0" fontId="0" fillId="0" borderId="1" xfId="0" applyBorder="1" applyAlignment="1" applyProtection="1">
      <alignment horizontal="centerContinuous"/>
      <protection locked="0"/>
    </xf>
    <xf numFmtId="0" fontId="0" fillId="0" borderId="3" xfId="0" applyBorder="1" applyAlignment="1" applyProtection="1">
      <alignment horizontal="centerContinuous" vertical="center"/>
      <protection locked="0"/>
    </xf>
    <xf numFmtId="0" fontId="0" fillId="0" borderId="2" xfId="0" applyBorder="1" applyAlignment="1" applyProtection="1">
      <alignment horizontal="centerContinuous" vertical="center"/>
      <protection locked="0"/>
    </xf>
    <xf numFmtId="0" fontId="0" fillId="0" borderId="1" xfId="0" applyBorder="1" applyAlignment="1" applyProtection="1">
      <alignment horizontal="right"/>
      <protection locked="0"/>
    </xf>
    <xf numFmtId="0" fontId="0" fillId="0" borderId="4" xfId="0" applyBorder="1" applyAlignment="1" applyProtection="1">
      <alignment horizontal="right" vertical="top"/>
      <protection locked="0"/>
    </xf>
    <xf numFmtId="0" fontId="0" fillId="0" borderId="0" xfId="0" applyAlignment="1" applyProtection="1">
      <alignment horizontal="left" vertical="center"/>
      <protection locked="0"/>
    </xf>
    <xf numFmtId="0" fontId="0" fillId="0" borderId="3" xfId="0" applyBorder="1" applyAlignment="1" applyProtection="1">
      <alignment vertical="center"/>
      <protection locked="0"/>
    </xf>
    <xf numFmtId="0" fontId="0" fillId="0" borderId="0" xfId="0" applyAlignment="1" applyProtection="1">
      <alignment horizontal="right" vertical="top"/>
      <protection locked="0"/>
    </xf>
    <xf numFmtId="0" fontId="0" fillId="0" borderId="0" xfId="0" applyAlignment="1" applyProtection="1">
      <alignment horizontal="center" vertical="top"/>
      <protection locked="0"/>
    </xf>
    <xf numFmtId="176" fontId="0" fillId="0" borderId="0" xfId="0" applyNumberFormat="1" applyAlignment="1" applyProtection="1">
      <alignment vertical="center"/>
      <protection locked="0"/>
    </xf>
    <xf numFmtId="58" fontId="0" fillId="0" borderId="0" xfId="0" applyNumberFormat="1" applyAlignment="1" applyProtection="1">
      <alignment horizontal="center" vertical="center"/>
      <protection locked="0"/>
    </xf>
    <xf numFmtId="0" fontId="0" fillId="0" borderId="0" xfId="0" applyAlignment="1" applyProtection="1">
      <alignment horizontal="center" vertical="center" shrinkToFit="1"/>
      <protection locked="0"/>
    </xf>
    <xf numFmtId="0" fontId="4" fillId="0" borderId="0" xfId="0" applyFont="1" applyProtection="1">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0" fillId="0" borderId="0" xfId="0" applyAlignment="1" applyProtection="1">
      <alignment horizontal="centerContinuous" vertical="top"/>
      <protection locked="0"/>
    </xf>
    <xf numFmtId="0" fontId="4" fillId="0" borderId="0" xfId="0" applyFont="1" applyAlignment="1" applyProtection="1">
      <alignment horizontal="center" vertical="center" wrapText="1" shrinkToFit="1"/>
      <protection locked="0"/>
    </xf>
    <xf numFmtId="0" fontId="3" fillId="0" borderId="0" xfId="0" applyFont="1" applyAlignment="1" applyProtection="1">
      <alignmen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left"/>
      <protection locked="0"/>
    </xf>
    <xf numFmtId="0" fontId="41" fillId="0" borderId="0" xfId="0" applyFont="1" applyProtection="1">
      <protection locked="0"/>
    </xf>
    <xf numFmtId="0" fontId="8" fillId="0" borderId="7" xfId="0" applyFont="1" applyBorder="1" applyAlignment="1" applyProtection="1">
      <alignment horizontal="centerContinuous" vertical="center"/>
      <protection locked="0"/>
    </xf>
    <xf numFmtId="0" fontId="5" fillId="0" borderId="0" xfId="0" applyFont="1" applyAlignment="1" applyProtection="1">
      <alignment horizontal="center" vertical="center"/>
      <protection locked="0"/>
    </xf>
    <xf numFmtId="0" fontId="3" fillId="0" borderId="0" xfId="0" applyFont="1" applyProtection="1">
      <protection locked="0"/>
    </xf>
    <xf numFmtId="0" fontId="0" fillId="0" borderId="8"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7" fillId="0" borderId="0" xfId="0" applyFont="1" applyAlignment="1">
      <alignment vertical="center"/>
    </xf>
    <xf numFmtId="0" fontId="0" fillId="0" borderId="2" xfId="0" applyBorder="1" applyAlignment="1">
      <alignment vertical="center"/>
    </xf>
    <xf numFmtId="0" fontId="7" fillId="0" borderId="8" xfId="0" applyFont="1" applyBorder="1"/>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0" fillId="0" borderId="8" xfId="0" applyBorder="1" applyAlignment="1">
      <alignment horizontal="center" vertical="center" shrinkToFit="1"/>
    </xf>
    <xf numFmtId="183" fontId="0" fillId="0" borderId="3" xfId="0" applyNumberFormat="1" applyBorder="1"/>
    <xf numFmtId="0" fontId="0" fillId="0" borderId="10" xfId="0" applyBorder="1" applyAlignment="1">
      <alignment vertical="center"/>
    </xf>
    <xf numFmtId="183" fontId="0" fillId="0" borderId="0" xfId="0" applyNumberFormat="1"/>
    <xf numFmtId="0" fontId="0" fillId="0" borderId="4" xfId="0" applyBorder="1" applyAlignment="1">
      <alignment horizontal="center" vertical="top"/>
    </xf>
    <xf numFmtId="183" fontId="0" fillId="0" borderId="0" xfId="0" applyNumberFormat="1" applyProtection="1">
      <protection locked="0"/>
    </xf>
    <xf numFmtId="183" fontId="0" fillId="0" borderId="3" xfId="0" applyNumberFormat="1" applyBorder="1" applyProtection="1">
      <protection locked="0"/>
    </xf>
    <xf numFmtId="0" fontId="0" fillId="0" borderId="6" xfId="0" applyBorder="1" applyProtection="1">
      <protection locked="0"/>
    </xf>
    <xf numFmtId="0" fontId="10" fillId="0" borderId="6" xfId="0" applyFont="1" applyBorder="1" applyAlignment="1" applyProtection="1">
      <alignment horizontal="center" vertical="center"/>
      <protection locked="0"/>
    </xf>
    <xf numFmtId="0" fontId="3" fillId="0" borderId="56" xfId="0" applyFont="1" applyBorder="1" applyAlignment="1" applyProtection="1">
      <alignment horizontal="centerContinuous" vertical="center"/>
      <protection locked="0"/>
    </xf>
    <xf numFmtId="0" fontId="3" fillId="0" borderId="3" xfId="0" applyFont="1" applyBorder="1" applyProtection="1">
      <protection locked="0"/>
    </xf>
    <xf numFmtId="0" fontId="3" fillId="0" borderId="2" xfId="0" applyFont="1" applyBorder="1" applyProtection="1">
      <protection locked="0"/>
    </xf>
    <xf numFmtId="0" fontId="3"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9" xfId="0" applyFont="1" applyBorder="1" applyProtection="1">
      <protection locked="0"/>
    </xf>
    <xf numFmtId="0" fontId="0" fillId="0" borderId="2" xfId="0" applyBorder="1" applyProtection="1">
      <protection locked="0"/>
    </xf>
    <xf numFmtId="0" fontId="0" fillId="0" borderId="3" xfId="0" applyBorder="1" applyProtection="1">
      <protection locked="0"/>
    </xf>
    <xf numFmtId="0" fontId="3" fillId="0" borderId="6" xfId="0" applyFont="1" applyBorder="1" applyProtection="1">
      <protection locked="0"/>
    </xf>
    <xf numFmtId="0" fontId="0" fillId="0" borderId="8" xfId="0" applyBorder="1" applyAlignment="1" applyProtection="1">
      <alignment horizontal="center" vertical="center"/>
      <protection locked="0"/>
    </xf>
    <xf numFmtId="0" fontId="3" fillId="0" borderId="55" xfId="0" applyFont="1" applyBorder="1" applyAlignment="1" applyProtection="1">
      <alignment horizontal="center" vertical="center" textRotation="255"/>
      <protection locked="0"/>
    </xf>
    <xf numFmtId="0" fontId="3" fillId="0" borderId="7" xfId="0" applyFont="1" applyBorder="1" applyAlignment="1" applyProtection="1">
      <alignment vertical="center"/>
      <protection locked="0"/>
    </xf>
    <xf numFmtId="0" fontId="4" fillId="0" borderId="8" xfId="0" applyFont="1" applyBorder="1" applyAlignment="1" applyProtection="1">
      <alignment horizontal="center" vertical="center"/>
      <protection locked="0"/>
    </xf>
    <xf numFmtId="0" fontId="0" fillId="0" borderId="56" xfId="0" applyBorder="1" applyAlignment="1">
      <alignment vertical="center"/>
    </xf>
    <xf numFmtId="0" fontId="0" fillId="0" borderId="6" xfId="0" applyBorder="1" applyAlignment="1">
      <alignment horizontal="center"/>
    </xf>
    <xf numFmtId="0" fontId="0" fillId="0" borderId="2" xfId="0" applyBorder="1"/>
    <xf numFmtId="0" fontId="0" fillId="0" borderId="6" xfId="0" applyBorder="1"/>
    <xf numFmtId="0" fontId="0" fillId="0" borderId="5" xfId="0" applyBorder="1"/>
    <xf numFmtId="0" fontId="4" fillId="0" borderId="6"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3" xfId="0" applyFont="1" applyBorder="1" applyAlignment="1">
      <alignment horizontal="right" vertical="center"/>
    </xf>
    <xf numFmtId="0" fontId="4" fillId="0" borderId="6" xfId="0" applyFont="1" applyBorder="1" applyAlignment="1">
      <alignment horizontal="right" vertical="center"/>
    </xf>
    <xf numFmtId="0" fontId="3" fillId="0" borderId="1" xfId="0" applyFont="1" applyBorder="1"/>
    <xf numFmtId="0" fontId="4" fillId="0" borderId="11" xfId="0" applyFont="1" applyBorder="1" applyAlignment="1">
      <alignment horizontal="right" vertical="center"/>
    </xf>
    <xf numFmtId="0" fontId="4" fillId="0" borderId="2"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applyAlignment="1">
      <alignment horizontal="center" vertical="center"/>
    </xf>
    <xf numFmtId="0" fontId="0" fillId="0" borderId="52"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top"/>
    </xf>
    <xf numFmtId="0" fontId="32" fillId="0" borderId="56" xfId="0" applyFont="1" applyBorder="1" applyAlignment="1">
      <alignment vertical="center"/>
    </xf>
    <xf numFmtId="0" fontId="3" fillId="0" borderId="3" xfId="0" applyFont="1" applyBorder="1"/>
    <xf numFmtId="0" fontId="3" fillId="0" borderId="2" xfId="0" applyFont="1" applyBorder="1"/>
    <xf numFmtId="0" fontId="3" fillId="0" borderId="3" xfId="0" applyFont="1" applyBorder="1" applyAlignment="1">
      <alignment horizontal="right" vertical="top"/>
    </xf>
    <xf numFmtId="0" fontId="3" fillId="0" borderId="0" xfId="0" applyFont="1" applyAlignment="1">
      <alignment horizontal="left"/>
    </xf>
    <xf numFmtId="0" fontId="0" fillId="0" borderId="3" xfId="0" applyBorder="1" applyAlignment="1">
      <alignment horizontal="right" vertical="center"/>
    </xf>
    <xf numFmtId="0" fontId="0" fillId="0" borderId="8" xfId="0" applyBorder="1" applyAlignment="1">
      <alignment horizontal="right" vertical="center"/>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lignment horizontal="left" vertical="center"/>
    </xf>
    <xf numFmtId="0" fontId="0" fillId="0" borderId="4" xfId="0" applyBorder="1" applyAlignment="1" applyProtection="1">
      <alignment horizontal="center" vertical="top"/>
      <protection locked="0"/>
    </xf>
    <xf numFmtId="0" fontId="0" fillId="0" borderId="10" xfId="0" applyBorder="1" applyAlignment="1" applyProtection="1">
      <alignment vertical="center"/>
      <protection locked="0"/>
    </xf>
    <xf numFmtId="0" fontId="0" fillId="0" borderId="2" xfId="0" applyBorder="1" applyAlignment="1" applyProtection="1">
      <alignment vertical="center"/>
      <protection locked="0"/>
    </xf>
    <xf numFmtId="0" fontId="2" fillId="3" borderId="45" xfId="0" applyFont="1" applyFill="1" applyBorder="1" applyAlignment="1" applyProtection="1">
      <alignment horizontal="left" vertical="center"/>
      <protection locked="0"/>
    </xf>
    <xf numFmtId="0" fontId="24" fillId="0" borderId="0" xfId="0" applyFont="1" applyAlignment="1">
      <alignment vertical="center"/>
    </xf>
    <xf numFmtId="0" fontId="27" fillId="0" borderId="0" xfId="0" applyFont="1" applyAlignment="1">
      <alignment vertical="center"/>
    </xf>
    <xf numFmtId="0" fontId="1" fillId="0" borderId="0" xfId="0" applyFont="1" applyAlignment="1">
      <alignment vertical="center"/>
    </xf>
    <xf numFmtId="176" fontId="2" fillId="0" borderId="0" xfId="0" applyNumberFormat="1" applyFont="1" applyAlignment="1" applyProtection="1">
      <alignment horizontal="left" vertical="center"/>
      <protection locked="0"/>
    </xf>
    <xf numFmtId="0" fontId="38" fillId="0" borderId="0" xfId="0" applyFont="1" applyAlignment="1">
      <alignment vertical="center"/>
    </xf>
    <xf numFmtId="0" fontId="39" fillId="0" borderId="50" xfId="0" applyFont="1" applyBorder="1" applyAlignment="1">
      <alignment vertical="center"/>
    </xf>
    <xf numFmtId="176" fontId="2" fillId="3" borderId="44" xfId="0" applyNumberFormat="1" applyFont="1" applyFill="1" applyBorder="1" applyAlignment="1" applyProtection="1">
      <alignment horizontal="left" vertical="center"/>
      <protection locked="0"/>
    </xf>
    <xf numFmtId="0" fontId="39" fillId="0" borderId="51" xfId="0" applyFont="1" applyBorder="1" applyAlignment="1">
      <alignment vertical="center"/>
    </xf>
    <xf numFmtId="0" fontId="39" fillId="0" borderId="0" xfId="0" applyFont="1" applyAlignment="1">
      <alignment vertical="center"/>
    </xf>
    <xf numFmtId="176" fontId="2" fillId="3" borderId="45" xfId="0" applyNumberFormat="1" applyFont="1" applyFill="1" applyBorder="1" applyAlignment="1" applyProtection="1">
      <alignment horizontal="left" vertical="center"/>
      <protection locked="0"/>
    </xf>
    <xf numFmtId="0" fontId="35" fillId="0" borderId="0" xfId="0" applyFont="1" applyAlignment="1">
      <alignment vertical="center"/>
    </xf>
    <xf numFmtId="0" fontId="36" fillId="0" borderId="0" xfId="0" applyFont="1" applyAlignment="1">
      <alignment vertical="center"/>
    </xf>
    <xf numFmtId="0" fontId="43" fillId="0" borderId="0" xfId="0" applyFont="1"/>
    <xf numFmtId="0" fontId="2" fillId="4" borderId="45" xfId="0" applyFont="1" applyFill="1" applyBorder="1" applyAlignment="1" applyProtection="1">
      <alignment horizontal="left" vertical="center" wrapText="1"/>
      <protection locked="0"/>
    </xf>
    <xf numFmtId="184" fontId="2" fillId="4" borderId="45" xfId="0" applyNumberFormat="1" applyFont="1" applyFill="1" applyBorder="1" applyAlignment="1" applyProtection="1">
      <alignment horizontal="left" vertical="center" wrapText="1"/>
      <protection locked="0"/>
    </xf>
    <xf numFmtId="184" fontId="2" fillId="4" borderId="44" xfId="0" applyNumberFormat="1" applyFont="1" applyFill="1" applyBorder="1" applyAlignment="1" applyProtection="1">
      <alignment horizontal="left" vertical="center" wrapText="1"/>
      <protection locked="0"/>
    </xf>
    <xf numFmtId="0" fontId="2" fillId="0" borderId="40" xfId="0" applyFont="1" applyBorder="1" applyAlignment="1">
      <alignment vertical="center"/>
    </xf>
    <xf numFmtId="0" fontId="2" fillId="0" borderId="39" xfId="0" applyFont="1" applyBorder="1" applyAlignment="1">
      <alignment vertical="center"/>
    </xf>
    <xf numFmtId="0" fontId="2" fillId="0" borderId="41" xfId="0" applyFont="1" applyBorder="1" applyAlignment="1">
      <alignment vertical="center"/>
    </xf>
    <xf numFmtId="0" fontId="0" fillId="0" borderId="6" xfId="0" applyBorder="1" applyAlignment="1" applyProtection="1">
      <alignment vertical="center"/>
      <protection locked="0"/>
    </xf>
    <xf numFmtId="0" fontId="0" fillId="0" borderId="56"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2" fillId="4" borderId="42" xfId="0" applyFont="1" applyFill="1" applyBorder="1" applyAlignment="1" applyProtection="1">
      <alignment horizontal="left" vertical="center"/>
      <protection locked="0"/>
    </xf>
    <xf numFmtId="0" fontId="2" fillId="4" borderId="48" xfId="0" applyFont="1" applyFill="1" applyBorder="1" applyAlignment="1" applyProtection="1">
      <alignment horizontal="left" vertical="center"/>
      <protection locked="0"/>
    </xf>
    <xf numFmtId="0" fontId="2" fillId="4" borderId="45" xfId="0" applyFont="1" applyFill="1" applyBorder="1" applyAlignment="1" applyProtection="1">
      <alignment horizontal="left" vertical="center"/>
      <protection locked="0"/>
    </xf>
    <xf numFmtId="0" fontId="2" fillId="4" borderId="44" xfId="0" applyFont="1" applyFill="1" applyBorder="1" applyAlignment="1" applyProtection="1">
      <alignment horizontal="left" vertical="center" wrapText="1"/>
      <protection locked="0"/>
    </xf>
    <xf numFmtId="0" fontId="2" fillId="4" borderId="46" xfId="0" applyFont="1" applyFill="1" applyBorder="1" applyAlignment="1" applyProtection="1">
      <alignment horizontal="left" vertical="center" wrapText="1"/>
      <protection locked="0"/>
    </xf>
    <xf numFmtId="0" fontId="2" fillId="3" borderId="42" xfId="0" applyFont="1" applyFill="1" applyBorder="1" applyAlignment="1" applyProtection="1">
      <alignment horizontal="left" vertical="center"/>
      <protection locked="0"/>
    </xf>
    <xf numFmtId="0" fontId="2" fillId="3" borderId="45" xfId="0" applyFont="1" applyFill="1" applyBorder="1" applyAlignment="1" applyProtection="1">
      <alignment horizontal="left" vertical="center" wrapText="1"/>
      <protection locked="0"/>
    </xf>
    <xf numFmtId="0" fontId="2" fillId="3" borderId="52" xfId="0" applyFont="1" applyFill="1" applyBorder="1" applyAlignment="1" applyProtection="1">
      <alignment horizontal="left" vertical="center"/>
      <protection locked="0"/>
    </xf>
    <xf numFmtId="0" fontId="2" fillId="3" borderId="44" xfId="0" applyFont="1" applyFill="1" applyBorder="1" applyAlignment="1" applyProtection="1">
      <alignment horizontal="left" vertical="center"/>
      <protection locked="0"/>
    </xf>
    <xf numFmtId="0" fontId="2" fillId="3" borderId="46" xfId="0" applyFont="1" applyFill="1" applyBorder="1" applyAlignment="1" applyProtection="1">
      <alignment horizontal="left" vertical="center"/>
      <protection locked="0"/>
    </xf>
    <xf numFmtId="0" fontId="2" fillId="0" borderId="6" xfId="0" applyFont="1" applyBorder="1" applyAlignment="1" applyProtection="1">
      <alignment horizontal="left" vertical="center" wrapText="1"/>
      <protection locked="0"/>
    </xf>
    <xf numFmtId="0" fontId="2" fillId="0" borderId="1" xfId="0" applyFont="1" applyBorder="1" applyAlignment="1">
      <alignment vertical="center"/>
    </xf>
    <xf numFmtId="0" fontId="2" fillId="0" borderId="4" xfId="0" applyFont="1" applyBorder="1" applyAlignment="1">
      <alignment vertical="center"/>
    </xf>
    <xf numFmtId="0" fontId="2" fillId="0" borderId="0" xfId="0" applyFont="1" applyAlignment="1">
      <alignment horizontal="center" vertical="center" textRotation="255"/>
    </xf>
    <xf numFmtId="0" fontId="2" fillId="0" borderId="6" xfId="0" applyFont="1" applyBorder="1" applyAlignment="1">
      <alignment horizontal="center" vertical="center" textRotation="255"/>
    </xf>
    <xf numFmtId="0" fontId="0" fillId="0" borderId="13" xfId="0" applyBorder="1" applyAlignment="1">
      <alignment vertical="center"/>
    </xf>
    <xf numFmtId="0" fontId="0" fillId="0" borderId="76" xfId="0" applyBorder="1" applyAlignment="1">
      <alignment vertical="center"/>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77" xfId="0" applyBorder="1" applyAlignment="1">
      <alignment horizontal="center" vertical="center"/>
    </xf>
    <xf numFmtId="0" fontId="0" fillId="0" borderId="54" xfId="0" applyBorder="1" applyAlignment="1">
      <alignment vertical="center" textRotation="255"/>
    </xf>
    <xf numFmtId="0" fontId="36" fillId="0" borderId="0" xfId="0" applyFont="1" applyAlignment="1">
      <alignment horizontal="left" vertical="center"/>
    </xf>
    <xf numFmtId="0" fontId="0" fillId="0" borderId="42" xfId="0" applyBorder="1" applyAlignment="1">
      <alignment vertical="center"/>
    </xf>
    <xf numFmtId="0" fontId="0" fillId="0" borderId="45" xfId="0" applyBorder="1" applyAlignment="1">
      <alignment vertical="center"/>
    </xf>
    <xf numFmtId="0" fontId="0" fillId="0" borderId="44" xfId="0" applyBorder="1" applyAlignment="1">
      <alignment vertical="center"/>
    </xf>
    <xf numFmtId="0" fontId="0" fillId="0" borderId="78" xfId="0" applyBorder="1" applyAlignment="1">
      <alignment vertical="center"/>
    </xf>
    <xf numFmtId="0" fontId="2" fillId="0" borderId="45"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184" fontId="2" fillId="0" borderId="45" xfId="0" applyNumberFormat="1" applyFont="1" applyBorder="1" applyAlignment="1" applyProtection="1">
      <alignment horizontal="left" vertical="center"/>
      <protection locked="0"/>
    </xf>
    <xf numFmtId="176" fontId="2" fillId="0" borderId="5" xfId="0" applyNumberFormat="1" applyFont="1" applyBorder="1" applyAlignment="1" applyProtection="1">
      <alignment horizontal="left" vertical="center"/>
      <protection locked="0"/>
    </xf>
    <xf numFmtId="0" fontId="45" fillId="0" borderId="0" xfId="0" applyFont="1" applyAlignment="1">
      <alignment horizontal="center" vertical="center"/>
    </xf>
    <xf numFmtId="0" fontId="46" fillId="0" borderId="0" xfId="0" applyFont="1" applyAlignment="1">
      <alignment horizontal="center" vertical="center"/>
    </xf>
    <xf numFmtId="184" fontId="0" fillId="0" borderId="2" xfId="0" applyNumberFormat="1" applyBorder="1" applyAlignment="1">
      <alignment vertical="center"/>
    </xf>
    <xf numFmtId="184" fontId="0" fillId="0" borderId="75" xfId="0" applyNumberFormat="1" applyBorder="1" applyAlignment="1">
      <alignment vertical="center"/>
    </xf>
    <xf numFmtId="184" fontId="0" fillId="0" borderId="76" xfId="0" applyNumberFormat="1" applyBorder="1" applyAlignment="1">
      <alignment vertical="center"/>
    </xf>
    <xf numFmtId="184" fontId="0" fillId="0" borderId="76" xfId="0" applyNumberFormat="1" applyBorder="1" applyAlignment="1">
      <alignment vertical="top"/>
    </xf>
    <xf numFmtId="184" fontId="0" fillId="0" borderId="2" xfId="0" applyNumberFormat="1" applyBorder="1"/>
    <xf numFmtId="184" fontId="0" fillId="0" borderId="3" xfId="0" applyNumberFormat="1" applyBorder="1" applyAlignment="1" applyProtection="1">
      <alignment vertical="center"/>
      <protection locked="0"/>
    </xf>
    <xf numFmtId="0" fontId="0" fillId="0" borderId="3" xfId="0" applyBorder="1" applyAlignment="1" applyProtection="1">
      <alignment horizontal="right" vertical="center"/>
      <protection locked="0"/>
    </xf>
    <xf numFmtId="0" fontId="0" fillId="0" borderId="75" xfId="0" applyBorder="1" applyAlignment="1" applyProtection="1">
      <alignment horizontal="right" vertical="center"/>
      <protection locked="0"/>
    </xf>
    <xf numFmtId="184" fontId="0" fillId="0" borderId="75" xfId="0" applyNumberFormat="1" applyBorder="1" applyAlignment="1" applyProtection="1">
      <alignment vertical="center"/>
      <protection locked="0"/>
    </xf>
    <xf numFmtId="184" fontId="0" fillId="0" borderId="1" xfId="0" applyNumberFormat="1" applyBorder="1" applyAlignment="1" applyProtection="1">
      <alignment vertical="center"/>
      <protection locked="0"/>
    </xf>
    <xf numFmtId="184" fontId="0" fillId="0" borderId="2" xfId="0" applyNumberFormat="1" applyBorder="1" applyAlignment="1" applyProtection="1">
      <alignment vertical="center"/>
      <protection locked="0"/>
    </xf>
    <xf numFmtId="184" fontId="0" fillId="0" borderId="4" xfId="0" applyNumberFormat="1" applyBorder="1" applyAlignment="1" applyProtection="1">
      <alignment vertical="center"/>
      <protection locked="0"/>
    </xf>
    <xf numFmtId="184" fontId="0" fillId="0" borderId="6" xfId="0" applyNumberFormat="1" applyBorder="1" applyAlignment="1" applyProtection="1">
      <alignment vertical="center"/>
      <protection locked="0"/>
    </xf>
    <xf numFmtId="184" fontId="0" fillId="0" borderId="5" xfId="0" applyNumberFormat="1" applyBorder="1" applyAlignment="1" applyProtection="1">
      <alignment vertical="center"/>
      <protection locked="0"/>
    </xf>
    <xf numFmtId="0" fontId="0" fillId="0" borderId="75" xfId="0" applyBorder="1" applyAlignment="1">
      <alignment vertical="center"/>
    </xf>
    <xf numFmtId="0" fontId="0" fillId="0" borderId="10" xfId="0" applyBorder="1" applyAlignment="1">
      <alignment horizontal="right" vertical="center"/>
    </xf>
    <xf numFmtId="0" fontId="0" fillId="0" borderId="1"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75" xfId="0" applyBorder="1" applyAlignment="1">
      <alignment horizontal="left" vertical="center"/>
    </xf>
    <xf numFmtId="0" fontId="0" fillId="0" borderId="75" xfId="0" applyBorder="1" applyAlignment="1" applyProtection="1">
      <alignment vertical="center"/>
      <protection locked="0"/>
    </xf>
    <xf numFmtId="0" fontId="4" fillId="0" borderId="42" xfId="0" applyFont="1" applyBorder="1" applyAlignment="1">
      <alignment horizontal="center"/>
    </xf>
    <xf numFmtId="0" fontId="3" fillId="0" borderId="77" xfId="0" applyFont="1" applyBorder="1" applyAlignment="1">
      <alignment horizontal="center" vertical="center"/>
    </xf>
    <xf numFmtId="0" fontId="0" fillId="0" borderId="40" xfId="0" applyBorder="1" applyAlignment="1">
      <alignment horizontal="center" vertical="center"/>
    </xf>
    <xf numFmtId="0" fontId="0" fillId="0" borderId="59" xfId="0" applyBorder="1" applyAlignment="1">
      <alignment horizontal="center" vertical="center"/>
    </xf>
    <xf numFmtId="0" fontId="0" fillId="0" borderId="13" xfId="0" applyBorder="1" applyAlignment="1">
      <alignment horizontal="center" vertical="center"/>
    </xf>
    <xf numFmtId="0" fontId="0" fillId="0" borderId="61" xfId="0" applyBorder="1" applyAlignment="1">
      <alignment vertical="center"/>
    </xf>
    <xf numFmtId="0" fontId="3" fillId="0" borderId="59" xfId="0" applyFont="1" applyBorder="1" applyAlignment="1">
      <alignment vertical="center"/>
    </xf>
    <xf numFmtId="0" fontId="3" fillId="0" borderId="47" xfId="0" applyFont="1" applyBorder="1" applyAlignment="1">
      <alignment vertical="center"/>
    </xf>
    <xf numFmtId="0" fontId="0" fillId="0" borderId="61" xfId="0" applyBorder="1" applyAlignment="1">
      <alignment horizontal="center" vertical="center"/>
    </xf>
    <xf numFmtId="0" fontId="0" fillId="0" borderId="39" xfId="0" applyBorder="1" applyAlignment="1">
      <alignment horizontal="center" vertical="center"/>
    </xf>
    <xf numFmtId="0" fontId="0" fillId="0" borderId="78" xfId="0" applyBorder="1" applyAlignment="1">
      <alignment horizontal="center"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62" xfId="0" applyBorder="1" applyAlignment="1">
      <alignment horizontal="center" vertical="center"/>
    </xf>
    <xf numFmtId="0" fontId="3" fillId="0" borderId="39" xfId="0" applyFont="1" applyBorder="1" applyAlignment="1">
      <alignment horizontal="center" vertical="center"/>
    </xf>
    <xf numFmtId="0" fontId="3" fillId="0" borderId="61" xfId="0" applyFont="1" applyBorder="1" applyAlignment="1">
      <alignment horizontal="center" vertical="center"/>
    </xf>
    <xf numFmtId="0" fontId="3" fillId="0" borderId="78" xfId="0" applyFont="1" applyBorder="1" applyAlignment="1">
      <alignment horizontal="center" vertical="center"/>
    </xf>
    <xf numFmtId="0" fontId="0" fillId="0" borderId="12" xfId="0" applyBorder="1" applyAlignment="1">
      <alignment horizontal="center" vertical="center"/>
    </xf>
    <xf numFmtId="0" fontId="0" fillId="0" borderId="83" xfId="0" applyBorder="1" applyAlignment="1">
      <alignment horizontal="center" vertical="center"/>
    </xf>
    <xf numFmtId="0" fontId="4" fillId="0" borderId="59" xfId="0" applyFont="1" applyBorder="1" applyAlignment="1">
      <alignment horizontal="right" vertical="center"/>
    </xf>
    <xf numFmtId="0" fontId="3" fillId="0" borderId="59" xfId="0" applyFont="1" applyBorder="1" applyAlignment="1">
      <alignment horizontal="center" vertical="center"/>
    </xf>
    <xf numFmtId="0" fontId="3" fillId="0" borderId="40" xfId="0" applyFont="1" applyBorder="1" applyAlignment="1">
      <alignment horizontal="center" vertical="center"/>
    </xf>
    <xf numFmtId="0" fontId="3" fillId="0" borderId="13" xfId="0" applyFont="1" applyBorder="1" applyAlignment="1">
      <alignment horizontal="center" vertical="center"/>
    </xf>
    <xf numFmtId="0" fontId="4" fillId="0" borderId="13" xfId="0" applyFont="1" applyBorder="1" applyAlignment="1">
      <alignment horizontal="right" vertical="center"/>
    </xf>
    <xf numFmtId="0" fontId="3" fillId="0" borderId="59" xfId="0" applyFont="1" applyBorder="1" applyAlignment="1">
      <alignment horizontal="distributed" vertical="center"/>
    </xf>
    <xf numFmtId="0" fontId="0" fillId="0" borderId="59" xfId="0" applyBorder="1" applyAlignment="1">
      <alignment horizontal="distributed" vertical="center"/>
    </xf>
    <xf numFmtId="0" fontId="4" fillId="0" borderId="59" xfId="0" applyFont="1" applyBorder="1" applyAlignment="1">
      <alignment horizontal="distributed" vertical="center"/>
    </xf>
    <xf numFmtId="0" fontId="3" fillId="0" borderId="47" xfId="0" applyFont="1" applyBorder="1" applyAlignment="1">
      <alignment horizontal="distributed" vertical="center"/>
    </xf>
    <xf numFmtId="0" fontId="0" fillId="0" borderId="47" xfId="0" applyBorder="1" applyAlignment="1">
      <alignment horizontal="distributed" vertical="center"/>
    </xf>
    <xf numFmtId="0" fontId="0" fillId="0" borderId="59" xfId="0" applyBorder="1"/>
    <xf numFmtId="0" fontId="2" fillId="0" borderId="59" xfId="0" applyFont="1" applyBorder="1" applyAlignment="1">
      <alignment horizontal="left" vertical="center"/>
    </xf>
    <xf numFmtId="0" fontId="0" fillId="0" borderId="13" xfId="0" applyBorder="1"/>
    <xf numFmtId="0" fontId="3" fillId="0" borderId="39" xfId="0" applyFont="1" applyBorder="1"/>
    <xf numFmtId="0" fontId="3" fillId="0" borderId="61" xfId="0" applyFont="1" applyBorder="1"/>
    <xf numFmtId="0" fontId="3" fillId="0" borderId="78" xfId="0" applyFont="1" applyBorder="1"/>
    <xf numFmtId="0" fontId="3" fillId="0" borderId="40" xfId="0" applyFont="1" applyBorder="1"/>
    <xf numFmtId="0" fontId="3" fillId="0" borderId="59" xfId="0" applyFont="1" applyBorder="1"/>
    <xf numFmtId="0" fontId="3" fillId="0" borderId="41" xfId="0" applyFont="1" applyBorder="1"/>
    <xf numFmtId="0" fontId="3" fillId="0" borderId="47" xfId="0" applyFont="1" applyBorder="1"/>
    <xf numFmtId="0" fontId="3" fillId="0" borderId="61" xfId="0" applyFont="1" applyBorder="1" applyAlignment="1">
      <alignment horizontal="distributed" vertical="center"/>
    </xf>
    <xf numFmtId="0" fontId="0" fillId="0" borderId="12" xfId="0" applyBorder="1" applyAlignment="1">
      <alignment vertical="center"/>
    </xf>
    <xf numFmtId="0" fontId="4" fillId="0" borderId="39" xfId="0" applyFont="1" applyBorder="1" applyAlignment="1" applyProtection="1">
      <alignment horizontal="right" vertical="center"/>
      <protection locked="0"/>
    </xf>
    <xf numFmtId="0" fontId="4" fillId="0" borderId="61" xfId="0" applyFont="1" applyBorder="1" applyAlignment="1" applyProtection="1">
      <alignment horizontal="right" vertical="center"/>
      <protection locked="0"/>
    </xf>
    <xf numFmtId="0" fontId="4" fillId="0" borderId="78" xfId="0" applyFont="1" applyBorder="1" applyAlignment="1" applyProtection="1">
      <alignment horizontal="right" vertical="center"/>
      <protection locked="0"/>
    </xf>
    <xf numFmtId="0" fontId="0" fillId="0" borderId="45" xfId="0" applyBorder="1" applyAlignment="1">
      <alignment horizontal="center" vertical="center"/>
    </xf>
    <xf numFmtId="0" fontId="0" fillId="0" borderId="3" xfId="0" applyBorder="1" applyAlignment="1">
      <alignment horizontal="center"/>
    </xf>
    <xf numFmtId="0" fontId="0" fillId="0" borderId="10" xfId="0" applyBorder="1" applyAlignment="1">
      <alignment horizontal="centerContinuous" vertical="center"/>
    </xf>
    <xf numFmtId="0" fontId="0" fillId="0" borderId="12" xfId="0" applyBorder="1" applyAlignment="1" applyProtection="1">
      <alignment horizontal="center" vertical="center"/>
      <protection locked="0"/>
    </xf>
    <xf numFmtId="0" fontId="0" fillId="0" borderId="52" xfId="0" applyBorder="1" applyAlignment="1">
      <alignment vertical="center" textRotation="255"/>
    </xf>
    <xf numFmtId="0" fontId="3" fillId="0" borderId="47" xfId="0" applyFont="1" applyBorder="1" applyAlignment="1">
      <alignment horizontal="center" vertical="center"/>
    </xf>
    <xf numFmtId="0" fontId="0" fillId="0" borderId="61" xfId="0" applyBorder="1" applyAlignment="1">
      <alignment horizontal="distributed" vertical="center"/>
    </xf>
    <xf numFmtId="177" fontId="1" fillId="0" borderId="90" xfId="0" applyNumberFormat="1" applyFont="1" applyBorder="1" applyAlignment="1">
      <alignment horizontal="center" vertical="center"/>
    </xf>
    <xf numFmtId="181" fontId="1" fillId="0" borderId="90" xfId="0" applyNumberFormat="1" applyFont="1" applyBorder="1" applyAlignment="1">
      <alignment horizontal="center" vertical="center" shrinkToFit="1"/>
    </xf>
    <xf numFmtId="0" fontId="0" fillId="0" borderId="90" xfId="0" applyBorder="1" applyAlignment="1">
      <alignment horizontal="left" vertical="center" wrapText="1"/>
    </xf>
    <xf numFmtId="0" fontId="0" fillId="0" borderId="90" xfId="0" applyBorder="1" applyAlignment="1">
      <alignment horizontal="center" vertical="center"/>
    </xf>
    <xf numFmtId="0" fontId="0" fillId="0" borderId="90" xfId="0" applyBorder="1" applyAlignment="1">
      <alignment vertical="center"/>
    </xf>
    <xf numFmtId="0" fontId="0" fillId="0" borderId="90" xfId="0" applyBorder="1" applyAlignment="1">
      <alignment horizontal="center" vertical="center" shrinkToFit="1"/>
    </xf>
    <xf numFmtId="0" fontId="4" fillId="0" borderId="91" xfId="0" applyFont="1" applyBorder="1" applyAlignment="1" applyProtection="1">
      <alignment horizontal="right" vertical="center"/>
      <protection locked="0"/>
    </xf>
    <xf numFmtId="0" fontId="4" fillId="0" borderId="92" xfId="0" applyFont="1" applyBorder="1" applyAlignment="1" applyProtection="1">
      <alignment horizontal="right" vertical="center"/>
      <protection locked="0"/>
    </xf>
    <xf numFmtId="0" fontId="4" fillId="0" borderId="93" xfId="0" applyFont="1" applyBorder="1" applyAlignment="1" applyProtection="1">
      <alignment horizontal="right" vertical="center"/>
      <protection locked="0"/>
    </xf>
    <xf numFmtId="0" fontId="0" fillId="0" borderId="42" xfId="0" applyBorder="1" applyAlignment="1">
      <alignment horizontal="left" vertical="center" shrinkToFit="1"/>
    </xf>
    <xf numFmtId="0" fontId="4" fillId="0" borderId="42"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49" xfId="0" applyFont="1" applyBorder="1" applyAlignment="1" applyProtection="1">
      <alignment horizontal="right" vertical="center"/>
      <protection locked="0"/>
    </xf>
    <xf numFmtId="0" fontId="4" fillId="0" borderId="12" xfId="0" applyFont="1" applyBorder="1" applyAlignment="1" applyProtection="1">
      <alignment horizontal="right" vertical="center"/>
      <protection locked="0"/>
    </xf>
    <xf numFmtId="0" fontId="4" fillId="0" borderId="83" xfId="0" applyFont="1" applyBorder="1" applyAlignment="1" applyProtection="1">
      <alignment horizontal="right" vertical="center"/>
      <protection locked="0"/>
    </xf>
    <xf numFmtId="0" fontId="0" fillId="0" borderId="92" xfId="0" applyBorder="1" applyAlignment="1">
      <alignment horizontal="center" vertical="center"/>
    </xf>
    <xf numFmtId="0" fontId="0" fillId="0" borderId="92" xfId="0" applyBorder="1" applyAlignment="1">
      <alignment horizontal="center"/>
    </xf>
    <xf numFmtId="0" fontId="0" fillId="0" borderId="44" xfId="0" applyBorder="1" applyAlignment="1">
      <alignment horizontal="center" vertical="center"/>
    </xf>
    <xf numFmtId="0" fontId="4" fillId="0" borderId="61" xfId="0" applyFont="1" applyBorder="1" applyAlignment="1">
      <alignment horizontal="center" vertical="center"/>
    </xf>
    <xf numFmtId="0" fontId="3" fillId="0" borderId="92" xfId="0" applyFont="1" applyBorder="1" applyAlignment="1">
      <alignment vertical="center"/>
    </xf>
    <xf numFmtId="0" fontId="0" fillId="0" borderId="12" xfId="0" applyBorder="1" applyAlignment="1">
      <alignment horizontal="center" vertical="top"/>
    </xf>
    <xf numFmtId="0" fontId="0" fillId="0" borderId="49" xfId="0" applyBorder="1" applyAlignment="1">
      <alignment horizontal="center" vertical="top"/>
    </xf>
    <xf numFmtId="0" fontId="0" fillId="0" borderId="12" xfId="0" applyBorder="1" applyAlignment="1" applyProtection="1">
      <alignment horizontal="center" vertical="top"/>
      <protection locked="0"/>
    </xf>
    <xf numFmtId="0" fontId="0" fillId="0" borderId="91" xfId="0" applyBorder="1" applyAlignment="1">
      <alignment horizontal="center" vertical="center"/>
    </xf>
    <xf numFmtId="0" fontId="0" fillId="0" borderId="91" xfId="0" applyBorder="1" applyAlignment="1">
      <alignment horizontal="centerContinuous" vertical="top"/>
    </xf>
    <xf numFmtId="0" fontId="4" fillId="0" borderId="91" xfId="0" applyFont="1" applyBorder="1" applyAlignment="1" applyProtection="1">
      <alignment vertical="center"/>
      <protection locked="0"/>
    </xf>
    <xf numFmtId="0" fontId="4" fillId="0" borderId="71" xfId="0" applyFont="1" applyBorder="1" applyAlignment="1" applyProtection="1">
      <alignment horizontal="centerContinuous" vertical="center"/>
      <protection locked="0"/>
    </xf>
    <xf numFmtId="0" fontId="4" fillId="0" borderId="44" xfId="0" applyFont="1" applyBorder="1" applyAlignment="1" applyProtection="1">
      <alignment horizontal="centerContinuous" vertical="center"/>
      <protection locked="0"/>
    </xf>
    <xf numFmtId="0" fontId="3" fillId="0" borderId="42" xfId="0" applyFont="1" applyBorder="1" applyAlignment="1">
      <alignment horizontal="center"/>
    </xf>
    <xf numFmtId="0" fontId="3" fillId="0" borderId="45" xfId="0" applyFont="1" applyBorder="1" applyAlignment="1">
      <alignment horizontal="center"/>
    </xf>
    <xf numFmtId="0" fontId="3" fillId="0" borderId="13" xfId="0" applyFont="1" applyBorder="1"/>
    <xf numFmtId="0" fontId="3" fillId="0" borderId="44" xfId="0" applyFont="1" applyBorder="1" applyAlignment="1">
      <alignment horizontal="center"/>
    </xf>
    <xf numFmtId="0" fontId="0" fillId="0" borderId="90" xfId="0" applyBorder="1" applyAlignment="1">
      <alignment vertical="center" textRotation="255"/>
    </xf>
    <xf numFmtId="0" fontId="0" fillId="0" borderId="91" xfId="0" applyBorder="1"/>
    <xf numFmtId="0" fontId="3" fillId="0" borderId="42" xfId="0" applyFont="1" applyBorder="1" applyAlignment="1">
      <alignment horizontal="center" vertical="center"/>
    </xf>
    <xf numFmtId="0" fontId="3" fillId="0" borderId="45" xfId="0" applyFont="1" applyBorder="1" applyAlignment="1">
      <alignment horizontal="center" vertical="center"/>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62" xfId="0" applyFont="1" applyBorder="1" applyAlignment="1">
      <alignment horizontal="center" vertical="center"/>
    </xf>
    <xf numFmtId="0" fontId="3" fillId="0" borderId="61" xfId="0" applyFont="1" applyBorder="1" applyAlignment="1">
      <alignment vertical="center"/>
    </xf>
    <xf numFmtId="0" fontId="0" fillId="0" borderId="91" xfId="0" applyBorder="1" applyProtection="1">
      <protection locked="0"/>
    </xf>
    <xf numFmtId="0" fontId="0" fillId="0" borderId="92" xfId="0" applyBorder="1" applyAlignment="1">
      <alignment horizontal="right" vertical="center"/>
    </xf>
    <xf numFmtId="0" fontId="0" fillId="0" borderId="12" xfId="0" applyBorder="1" applyAlignment="1">
      <alignment horizontal="right" vertical="center"/>
    </xf>
    <xf numFmtId="0" fontId="0" fillId="0" borderId="93" xfId="0" applyBorder="1" applyAlignment="1">
      <alignment horizontal="center" vertical="center"/>
    </xf>
    <xf numFmtId="0" fontId="0" fillId="0" borderId="92" xfId="0" applyBorder="1" applyAlignment="1">
      <alignment vertical="center"/>
    </xf>
    <xf numFmtId="0" fontId="4" fillId="0" borderId="92" xfId="0" applyFont="1" applyBorder="1" applyAlignment="1">
      <alignment vertical="center"/>
    </xf>
    <xf numFmtId="0" fontId="0" fillId="0" borderId="93" xfId="0" applyBorder="1" applyAlignment="1">
      <alignment vertical="center"/>
    </xf>
    <xf numFmtId="0" fontId="4" fillId="0" borderId="61" xfId="0" applyFont="1" applyBorder="1" applyAlignment="1">
      <alignment vertical="center"/>
    </xf>
    <xf numFmtId="176" fontId="2" fillId="4" borderId="56" xfId="0" applyNumberFormat="1" applyFont="1" applyFill="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184" fontId="2" fillId="0" borderId="46" xfId="0" applyNumberFormat="1" applyFont="1" applyBorder="1" applyAlignment="1" applyProtection="1">
      <alignment horizontal="left" vertical="center"/>
      <protection locked="0"/>
    </xf>
    <xf numFmtId="184" fontId="2" fillId="0" borderId="44" xfId="0" applyNumberFormat="1" applyFont="1" applyBorder="1" applyAlignment="1" applyProtection="1">
      <alignment horizontal="left" vertical="center"/>
      <protection locked="0"/>
    </xf>
    <xf numFmtId="0" fontId="0" fillId="0" borderId="8" xfId="0" applyBorder="1" applyAlignment="1">
      <alignment horizontal="center"/>
    </xf>
    <xf numFmtId="0" fontId="0" fillId="0" borderId="0" xfId="0" applyAlignment="1">
      <alignment wrapText="1"/>
    </xf>
    <xf numFmtId="184" fontId="0" fillId="0" borderId="0" xfId="0" applyNumberFormat="1" applyAlignment="1" applyProtection="1">
      <alignment vertical="center"/>
      <protection locked="0"/>
    </xf>
    <xf numFmtId="0" fontId="0" fillId="0" borderId="10" xfId="0" applyBorder="1" applyAlignment="1" applyProtection="1">
      <alignment horizontal="center" vertical="center"/>
      <protection locked="0"/>
    </xf>
    <xf numFmtId="0" fontId="8" fillId="0" borderId="0" xfId="0" applyFont="1" applyAlignment="1">
      <alignment horizontal="right" vertical="center"/>
    </xf>
    <xf numFmtId="0" fontId="3" fillId="0" borderId="0" xfId="0" applyFont="1" applyAlignment="1">
      <alignment horizontal="right"/>
    </xf>
    <xf numFmtId="0" fontId="5" fillId="0" borderId="0" xfId="0" applyFont="1" applyAlignment="1">
      <alignment horizontal="left"/>
    </xf>
    <xf numFmtId="0" fontId="4" fillId="0" borderId="8" xfId="0" applyFont="1" applyBorder="1" applyAlignment="1">
      <alignment horizontal="center" vertical="center"/>
    </xf>
    <xf numFmtId="0" fontId="0" fillId="0" borderId="49" xfId="0" applyBorder="1" applyAlignment="1" applyProtection="1">
      <alignment horizontal="center" vertical="top"/>
      <protection locked="0"/>
    </xf>
    <xf numFmtId="0" fontId="0" fillId="0" borderId="91" xfId="0" applyBorder="1" applyAlignment="1" applyProtection="1">
      <alignment horizontal="center" vertical="center"/>
      <protection locked="0"/>
    </xf>
    <xf numFmtId="0" fontId="0" fillId="0" borderId="10" xfId="0" applyBorder="1" applyAlignment="1" applyProtection="1">
      <alignment horizontal="centerContinuous" vertical="center"/>
      <protection locked="0"/>
    </xf>
    <xf numFmtId="0" fontId="0" fillId="0" borderId="91" xfId="0" applyBorder="1" applyAlignment="1" applyProtection="1">
      <alignment horizontal="centerContinuous" vertical="top"/>
      <protection locked="0"/>
    </xf>
    <xf numFmtId="184" fontId="0" fillId="0" borderId="0" xfId="0" applyNumberFormat="1" applyAlignment="1" applyProtection="1">
      <alignment horizontal="right" vertical="center"/>
      <protection locked="0"/>
    </xf>
    <xf numFmtId="0" fontId="4" fillId="0" borderId="6" xfId="0" applyFont="1" applyBorder="1" applyAlignment="1">
      <alignment horizontal="center" vertical="top"/>
    </xf>
    <xf numFmtId="0" fontId="2" fillId="0" borderId="3" xfId="0" applyFont="1" applyBorder="1"/>
    <xf numFmtId="0" fontId="2" fillId="0" borderId="6" xfId="0" applyFont="1" applyBorder="1"/>
    <xf numFmtId="0" fontId="3" fillId="0" borderId="61" xfId="0" applyFont="1" applyBorder="1" applyAlignment="1">
      <alignment horizontal="right" vertical="center"/>
    </xf>
    <xf numFmtId="0" fontId="3" fillId="0" borderId="47" xfId="0" applyFont="1" applyBorder="1" applyAlignment="1">
      <alignment horizontal="right" vertical="center"/>
    </xf>
    <xf numFmtId="0" fontId="4" fillId="0" borderId="47" xfId="0" applyFont="1" applyBorder="1" applyAlignment="1">
      <alignment horizontal="right" vertical="center"/>
    </xf>
    <xf numFmtId="0" fontId="4" fillId="0" borderId="62" xfId="0" applyFont="1" applyBorder="1" applyAlignment="1">
      <alignment horizontal="right" vertical="center"/>
    </xf>
    <xf numFmtId="0" fontId="0" fillId="0" borderId="11" xfId="0" applyBorder="1" applyAlignment="1">
      <alignment horizontal="center" vertical="center"/>
    </xf>
    <xf numFmtId="0" fontId="0" fillId="0" borderId="8" xfId="0" applyBorder="1" applyAlignment="1">
      <alignment horizontal="centerContinuous" vertical="center"/>
    </xf>
    <xf numFmtId="0" fontId="0" fillId="0" borderId="11" xfId="0" applyBorder="1" applyAlignment="1">
      <alignment horizontal="centerContinuous" vertical="center"/>
    </xf>
    <xf numFmtId="0" fontId="0" fillId="0" borderId="57" xfId="0" applyBorder="1" applyAlignment="1">
      <alignment horizontal="center" vertical="center"/>
    </xf>
    <xf numFmtId="0" fontId="0" fillId="0" borderId="58" xfId="0" applyBorder="1" applyAlignment="1">
      <alignment horizontal="centerContinuous" vertical="center"/>
    </xf>
    <xf numFmtId="0" fontId="5" fillId="2" borderId="0" xfId="6"/>
    <xf numFmtId="0" fontId="5" fillId="2" borderId="0" xfId="6" applyAlignment="1">
      <alignment horizontal="center"/>
    </xf>
    <xf numFmtId="0" fontId="1" fillId="2" borderId="0" xfId="6" applyFont="1" applyAlignment="1">
      <alignment horizontal="left"/>
    </xf>
    <xf numFmtId="0" fontId="5" fillId="4" borderId="56" xfId="6" applyFill="1" applyBorder="1"/>
    <xf numFmtId="0" fontId="0" fillId="2" borderId="0" xfId="6" applyFont="1"/>
    <xf numFmtId="0" fontId="1" fillId="2" borderId="0" xfId="6" applyFont="1" applyAlignment="1">
      <alignment horizontal="center"/>
    </xf>
    <xf numFmtId="0" fontId="20" fillId="0" borderId="99" xfId="6" applyFont="1" applyFill="1" applyBorder="1" applyAlignment="1">
      <alignment horizontal="center" vertical="center"/>
    </xf>
    <xf numFmtId="0" fontId="20" fillId="0" borderId="100" xfId="6" applyFont="1" applyFill="1" applyBorder="1" applyAlignment="1">
      <alignment horizontal="center" vertical="center"/>
    </xf>
    <xf numFmtId="0" fontId="20" fillId="0" borderId="38" xfId="6" applyFont="1" applyFill="1" applyBorder="1" applyAlignment="1">
      <alignment horizontal="center" vertical="center"/>
    </xf>
    <xf numFmtId="0" fontId="20" fillId="0" borderId="37" xfId="6" applyFont="1" applyFill="1" applyBorder="1" applyAlignment="1">
      <alignment vertical="center"/>
    </xf>
    <xf numFmtId="0" fontId="20" fillId="0" borderId="36" xfId="6" applyFont="1" applyFill="1" applyBorder="1" applyAlignment="1">
      <alignment vertical="center"/>
    </xf>
    <xf numFmtId="0" fontId="20" fillId="2" borderId="35" xfId="6" applyFont="1" applyBorder="1" applyAlignment="1">
      <alignment vertical="center"/>
    </xf>
    <xf numFmtId="0" fontId="20" fillId="2" borderId="34" xfId="6" applyFont="1" applyBorder="1" applyAlignment="1">
      <alignment horizontal="center" vertical="center"/>
    </xf>
    <xf numFmtId="0" fontId="20" fillId="2" borderId="33" xfId="6" applyFont="1" applyBorder="1" applyAlignment="1">
      <alignment vertical="center"/>
    </xf>
    <xf numFmtId="0" fontId="20" fillId="0" borderId="101" xfId="6" applyFont="1" applyFill="1" applyBorder="1" applyAlignment="1">
      <alignment horizontal="center" vertical="center"/>
    </xf>
    <xf numFmtId="0" fontId="20" fillId="0" borderId="32" xfId="6" applyFont="1" applyFill="1" applyBorder="1" applyAlignment="1">
      <alignment horizontal="center" vertical="center"/>
    </xf>
    <xf numFmtId="0" fontId="20" fillId="0" borderId="19" xfId="6" applyFont="1" applyFill="1" applyBorder="1" applyAlignment="1">
      <alignment horizontal="center" vertical="center"/>
    </xf>
    <xf numFmtId="0" fontId="20" fillId="0" borderId="22" xfId="6" applyFont="1" applyFill="1" applyBorder="1" applyAlignment="1">
      <alignment vertical="center"/>
    </xf>
    <xf numFmtId="0" fontId="20" fillId="0" borderId="18" xfId="6" applyFont="1" applyFill="1" applyBorder="1" applyAlignment="1">
      <alignment vertical="center"/>
    </xf>
    <xf numFmtId="0" fontId="20" fillId="2" borderId="17" xfId="6" applyFont="1" applyBorder="1" applyAlignment="1">
      <alignment vertical="center"/>
    </xf>
    <xf numFmtId="0" fontId="20" fillId="2" borderId="15" xfId="6" applyFont="1" applyBorder="1" applyAlignment="1">
      <alignment horizontal="center" vertical="center"/>
    </xf>
    <xf numFmtId="0" fontId="20" fillId="2" borderId="21" xfId="6" applyFont="1" applyBorder="1" applyAlignment="1">
      <alignment vertical="center"/>
    </xf>
    <xf numFmtId="0" fontId="20" fillId="0" borderId="22" xfId="6" applyFont="1" applyFill="1" applyBorder="1" applyAlignment="1">
      <alignment horizontal="left" vertical="center" wrapText="1"/>
    </xf>
    <xf numFmtId="0" fontId="20" fillId="0" borderId="18" xfId="6" applyFont="1" applyFill="1" applyBorder="1" applyAlignment="1">
      <alignment horizontal="left" vertical="center" wrapText="1"/>
    </xf>
    <xf numFmtId="0" fontId="20" fillId="0" borderId="17" xfId="6" applyFont="1" applyFill="1" applyBorder="1" applyAlignment="1">
      <alignment vertical="center"/>
    </xf>
    <xf numFmtId="0" fontId="5" fillId="0" borderId="0" xfId="6" applyFill="1"/>
    <xf numFmtId="0" fontId="20" fillId="2" borderId="101" xfId="6" applyFont="1" applyBorder="1" applyAlignment="1">
      <alignment horizontal="center" vertical="center"/>
    </xf>
    <xf numFmtId="0" fontId="20" fillId="2" borderId="32" xfId="6" applyFont="1" applyBorder="1" applyAlignment="1">
      <alignment horizontal="center" vertical="center"/>
    </xf>
    <xf numFmtId="0" fontId="20" fillId="2" borderId="19" xfId="6" applyFont="1" applyBorder="1" applyAlignment="1">
      <alignment horizontal="center" vertical="center"/>
    </xf>
    <xf numFmtId="0" fontId="20" fillId="2" borderId="22" xfId="6" applyFont="1" applyBorder="1" applyAlignment="1">
      <alignment vertical="center"/>
    </xf>
    <xf numFmtId="0" fontId="20" fillId="2" borderId="18" xfId="6" applyFont="1" applyBorder="1" applyAlignment="1">
      <alignment vertical="center"/>
    </xf>
    <xf numFmtId="0" fontId="22" fillId="2" borderId="18" xfId="6" applyFont="1" applyBorder="1" applyAlignment="1">
      <alignment vertical="center"/>
    </xf>
    <xf numFmtId="0" fontId="21" fillId="2" borderId="10" xfId="6" applyFont="1" applyBorder="1"/>
    <xf numFmtId="0" fontId="20" fillId="2" borderId="102" xfId="6" applyFont="1" applyBorder="1" applyAlignment="1">
      <alignment horizontal="center" vertical="center"/>
    </xf>
    <xf numFmtId="0" fontId="20" fillId="2" borderId="103" xfId="6" applyFont="1" applyBorder="1" applyAlignment="1">
      <alignment horizontal="center" vertical="center"/>
    </xf>
    <xf numFmtId="0" fontId="20" fillId="2" borderId="31" xfId="6" applyFont="1" applyBorder="1" applyAlignment="1">
      <alignment horizontal="center" vertical="center"/>
    </xf>
    <xf numFmtId="0" fontId="20" fillId="2" borderId="30" xfId="6" applyFont="1" applyBorder="1" applyAlignment="1">
      <alignment vertical="center"/>
    </xf>
    <xf numFmtId="0" fontId="20" fillId="2" borderId="29" xfId="6" applyFont="1" applyBorder="1" applyAlignment="1">
      <alignment vertical="center"/>
    </xf>
    <xf numFmtId="0" fontId="20" fillId="2" borderId="104" xfId="6" applyFont="1" applyBorder="1" applyAlignment="1">
      <alignment vertical="center"/>
    </xf>
    <xf numFmtId="0" fontId="20" fillId="2" borderId="105" xfId="6" applyFont="1" applyBorder="1" applyAlignment="1">
      <alignment horizontal="center" vertical="center"/>
    </xf>
    <xf numFmtId="0" fontId="20" fillId="2" borderId="106" xfId="6" applyFont="1" applyBorder="1"/>
    <xf numFmtId="0" fontId="20" fillId="2" borderId="107" xfId="6" applyFont="1" applyBorder="1" applyAlignment="1">
      <alignment horizontal="center" vertical="center"/>
    </xf>
    <xf numFmtId="0" fontId="20" fillId="2" borderId="17" xfId="6" applyFont="1" applyBorder="1" applyAlignment="1">
      <alignment horizontal="center" vertical="center"/>
    </xf>
    <xf numFmtId="0" fontId="20" fillId="2" borderId="28" xfId="6" applyFont="1" applyBorder="1" applyAlignment="1">
      <alignment horizontal="center" vertical="center"/>
    </xf>
    <xf numFmtId="0" fontId="20" fillId="2" borderId="108" xfId="6" applyFont="1" applyBorder="1" applyAlignment="1">
      <alignment vertical="center"/>
    </xf>
    <xf numFmtId="0" fontId="20" fillId="2" borderId="109" xfId="6" applyFont="1" applyBorder="1" applyAlignment="1">
      <alignment vertical="center"/>
    </xf>
    <xf numFmtId="0" fontId="20" fillId="2" borderId="10" xfId="6" applyFont="1" applyBorder="1"/>
    <xf numFmtId="0" fontId="20" fillId="2" borderId="110" xfId="6" applyFont="1" applyBorder="1" applyAlignment="1">
      <alignment horizontal="center" vertical="center"/>
    </xf>
    <xf numFmtId="0" fontId="20" fillId="2" borderId="111" xfId="6" applyFont="1" applyBorder="1" applyAlignment="1">
      <alignment horizontal="center" vertical="center"/>
    </xf>
    <xf numFmtId="0" fontId="20" fillId="2" borderId="112" xfId="6" applyFont="1" applyBorder="1" applyAlignment="1">
      <alignment horizontal="center" vertical="center"/>
    </xf>
    <xf numFmtId="0" fontId="20" fillId="2" borderId="113" xfId="6" applyFont="1" applyBorder="1" applyAlignment="1">
      <alignment vertical="center"/>
    </xf>
    <xf numFmtId="0" fontId="20" fillId="2" borderId="114" xfId="6" applyFont="1" applyBorder="1" applyAlignment="1">
      <alignment vertical="center"/>
    </xf>
    <xf numFmtId="0" fontId="20" fillId="2" borderId="111" xfId="6" applyFont="1" applyBorder="1" applyAlignment="1">
      <alignment vertical="center"/>
    </xf>
    <xf numFmtId="0" fontId="21" fillId="2" borderId="115" xfId="6" applyFont="1" applyBorder="1" applyAlignment="1">
      <alignment vertical="top" wrapText="1"/>
    </xf>
    <xf numFmtId="0" fontId="20" fillId="2" borderId="116" xfId="6" applyFont="1" applyBorder="1" applyAlignment="1">
      <alignment horizontal="center" vertical="center"/>
    </xf>
    <xf numFmtId="0" fontId="20" fillId="2" borderId="104" xfId="6" applyFont="1" applyBorder="1" applyAlignment="1">
      <alignment horizontal="center" vertical="center"/>
    </xf>
    <xf numFmtId="0" fontId="20" fillId="2" borderId="117" xfId="6" applyFont="1" applyBorder="1" applyAlignment="1">
      <alignment vertical="center"/>
    </xf>
    <xf numFmtId="0" fontId="20" fillId="2" borderId="118" xfId="6" applyFont="1" applyBorder="1" applyAlignment="1">
      <alignment vertical="center"/>
    </xf>
    <xf numFmtId="0" fontId="21" fillId="2" borderId="106" xfId="6" applyFont="1" applyBorder="1"/>
    <xf numFmtId="0" fontId="20" fillId="2" borderId="119" xfId="6" applyFont="1" applyBorder="1" applyAlignment="1">
      <alignment horizontal="center" vertical="center"/>
    </xf>
    <xf numFmtId="0" fontId="20" fillId="2" borderId="120" xfId="6" applyFont="1" applyBorder="1" applyAlignment="1">
      <alignment horizontal="center" vertical="center"/>
    </xf>
    <xf numFmtId="0" fontId="20" fillId="2" borderId="121" xfId="6" applyFont="1" applyBorder="1" applyAlignment="1">
      <alignment horizontal="center" vertical="center"/>
    </xf>
    <xf numFmtId="0" fontId="20" fillId="2" borderId="122" xfId="6" applyFont="1" applyBorder="1" applyAlignment="1">
      <alignment vertical="center"/>
    </xf>
    <xf numFmtId="0" fontId="20" fillId="2" borderId="123" xfId="6" applyFont="1" applyBorder="1" applyAlignment="1">
      <alignment vertical="center"/>
    </xf>
    <xf numFmtId="0" fontId="20" fillId="2" borderId="120" xfId="6" applyFont="1" applyBorder="1" applyAlignment="1">
      <alignment vertical="center"/>
    </xf>
    <xf numFmtId="0" fontId="21" fillId="2" borderId="124" xfId="6" applyFont="1" applyBorder="1" applyAlignment="1">
      <alignment vertical="center"/>
    </xf>
    <xf numFmtId="0" fontId="21" fillId="2" borderId="21" xfId="6" applyFont="1" applyBorder="1" applyAlignment="1">
      <alignment vertical="center"/>
    </xf>
    <xf numFmtId="0" fontId="21" fillId="2" borderId="29" xfId="6" applyFont="1" applyBorder="1" applyAlignment="1">
      <alignment vertical="center"/>
    </xf>
    <xf numFmtId="0" fontId="20" fillId="2" borderId="125" xfId="6" applyFont="1" applyBorder="1" applyAlignment="1">
      <alignment vertical="center"/>
    </xf>
    <xf numFmtId="0" fontId="21" fillId="2" borderId="18" xfId="6" applyFont="1" applyBorder="1" applyAlignment="1">
      <alignment vertical="center"/>
    </xf>
    <xf numFmtId="0" fontId="20" fillId="2" borderId="32" xfId="6" applyFont="1" applyBorder="1" applyAlignment="1">
      <alignment vertical="center"/>
    </xf>
    <xf numFmtId="0" fontId="20" fillId="2" borderId="25" xfId="6" applyFont="1" applyBorder="1" applyAlignment="1">
      <alignment horizontal="center" vertical="center"/>
    </xf>
    <xf numFmtId="0" fontId="20" fillId="2" borderId="16" xfId="6" applyFont="1" applyBorder="1" applyAlignment="1">
      <alignment vertical="center"/>
    </xf>
    <xf numFmtId="0" fontId="20" fillId="2" borderId="20" xfId="6" applyFont="1" applyBorder="1" applyAlignment="1">
      <alignment horizontal="center" vertical="center"/>
    </xf>
    <xf numFmtId="0" fontId="20" fillId="2" borderId="27" xfId="6" applyFont="1" applyBorder="1" applyAlignment="1">
      <alignment vertical="center"/>
    </xf>
    <xf numFmtId="0" fontId="20" fillId="2" borderId="15" xfId="6" applyFont="1" applyBorder="1" applyAlignment="1">
      <alignment vertical="center"/>
    </xf>
    <xf numFmtId="0" fontId="20" fillId="2" borderId="26" xfId="6" applyFont="1" applyBorder="1" applyAlignment="1">
      <alignment vertical="center"/>
    </xf>
    <xf numFmtId="0" fontId="20" fillId="2" borderId="23" xfId="6" applyFont="1" applyBorder="1" applyAlignment="1">
      <alignment vertical="center"/>
    </xf>
    <xf numFmtId="0" fontId="20" fillId="2" borderId="24" xfId="6" applyFont="1" applyBorder="1" applyAlignment="1">
      <alignment vertical="center"/>
    </xf>
    <xf numFmtId="0" fontId="20" fillId="2" borderId="9" xfId="6" applyFont="1" applyBorder="1"/>
    <xf numFmtId="0" fontId="20" fillId="2" borderId="118" xfId="6" applyFont="1" applyBorder="1" applyAlignment="1">
      <alignment horizontal="center" vertical="center"/>
    </xf>
    <xf numFmtId="0" fontId="20" fillId="2" borderId="106" xfId="6" applyFont="1" applyBorder="1" applyAlignment="1">
      <alignment vertical="center"/>
    </xf>
    <xf numFmtId="0" fontId="20" fillId="2" borderId="9" xfId="6" applyFont="1" applyBorder="1" applyAlignment="1">
      <alignment vertical="top"/>
    </xf>
    <xf numFmtId="0" fontId="20" fillId="2" borderId="0" xfId="6" applyFont="1" applyAlignment="1">
      <alignment vertical="center"/>
    </xf>
    <xf numFmtId="0" fontId="20" fillId="2" borderId="0" xfId="6" applyFont="1" applyAlignment="1">
      <alignment horizontal="center" vertical="center"/>
    </xf>
    <xf numFmtId="0" fontId="20" fillId="2" borderId="2" xfId="6" applyFont="1" applyBorder="1" applyAlignment="1">
      <alignment vertical="center"/>
    </xf>
    <xf numFmtId="0" fontId="20" fillId="2" borderId="3" xfId="6" applyFont="1" applyBorder="1" applyAlignment="1">
      <alignment vertical="center"/>
    </xf>
    <xf numFmtId="0" fontId="20" fillId="2" borderId="3" xfId="6" applyFont="1" applyBorder="1" applyAlignment="1">
      <alignment horizontal="center" vertical="center"/>
    </xf>
    <xf numFmtId="0" fontId="20" fillId="2" borderId="1" xfId="6" applyFont="1" applyBorder="1" applyAlignment="1">
      <alignment vertical="center"/>
    </xf>
    <xf numFmtId="0" fontId="1" fillId="2" borderId="0" xfId="6" applyFont="1"/>
    <xf numFmtId="0" fontId="19" fillId="2" borderId="0" xfId="6" applyFont="1" applyAlignment="1">
      <alignment horizontal="center"/>
    </xf>
    <xf numFmtId="0" fontId="2" fillId="0" borderId="8" xfId="0" applyFont="1" applyBorder="1" applyAlignment="1">
      <alignment wrapText="1"/>
    </xf>
    <xf numFmtId="0" fontId="0" fillId="0" borderId="0" xfId="0" applyAlignment="1" applyProtection="1">
      <alignment wrapText="1"/>
      <protection locked="0"/>
    </xf>
    <xf numFmtId="0" fontId="55" fillId="0" borderId="0" xfId="0" applyFont="1" applyAlignment="1">
      <alignment horizontal="left" vertical="center"/>
    </xf>
    <xf numFmtId="0" fontId="55" fillId="0" borderId="0" xfId="0" applyFont="1" applyAlignment="1">
      <alignment horizontal="center" vertical="center"/>
    </xf>
    <xf numFmtId="0" fontId="2" fillId="4" borderId="42" xfId="0" applyFont="1" applyFill="1" applyBorder="1" applyAlignment="1" applyProtection="1">
      <alignment horizontal="left" vertical="center" wrapText="1"/>
      <protection locked="0"/>
    </xf>
    <xf numFmtId="0" fontId="2" fillId="0" borderId="0" xfId="0" applyFont="1" applyAlignment="1">
      <alignment horizontal="left" vertical="center" wrapText="1"/>
    </xf>
    <xf numFmtId="0" fontId="2" fillId="0" borderId="129" xfId="0" applyFont="1" applyBorder="1" applyAlignment="1">
      <alignment vertical="center"/>
    </xf>
    <xf numFmtId="0" fontId="2" fillId="0" borderId="129" xfId="0" applyFont="1" applyBorder="1" applyAlignment="1">
      <alignment horizontal="center" vertical="center"/>
    </xf>
    <xf numFmtId="0" fontId="2" fillId="0" borderId="52" xfId="0" applyFont="1" applyBorder="1" applyAlignment="1">
      <alignment horizontal="center" vertical="center" textRotation="255"/>
    </xf>
    <xf numFmtId="0" fontId="2" fillId="0" borderId="55" xfId="0" applyFont="1" applyBorder="1" applyAlignment="1">
      <alignment horizontal="center" vertical="center" textRotation="255"/>
    </xf>
    <xf numFmtId="0" fontId="2" fillId="0" borderId="40" xfId="0" applyFont="1" applyBorder="1" applyAlignment="1">
      <alignment vertical="center"/>
    </xf>
    <xf numFmtId="0" fontId="0" fillId="0" borderId="59" xfId="0" applyBorder="1" applyAlignment="1">
      <alignment vertical="center"/>
    </xf>
    <xf numFmtId="0" fontId="2" fillId="0" borderId="54" xfId="0" applyFont="1" applyBorder="1" applyAlignment="1">
      <alignment horizontal="center" vertical="center" textRotation="255"/>
    </xf>
    <xf numFmtId="0" fontId="0" fillId="0" borderId="54" xfId="0" applyBorder="1" applyAlignment="1">
      <alignment vertical="center" textRotation="255"/>
    </xf>
    <xf numFmtId="0" fontId="0" fillId="0" borderId="52" xfId="0" applyBorder="1" applyAlignment="1">
      <alignment vertical="center" textRotation="255"/>
    </xf>
    <xf numFmtId="0" fontId="0" fillId="0" borderId="55" xfId="0" applyBorder="1" applyAlignment="1">
      <alignment vertical="center" textRotation="255"/>
    </xf>
    <xf numFmtId="0" fontId="0" fillId="0" borderId="13" xfId="0" applyBorder="1" applyAlignment="1">
      <alignment vertical="center"/>
    </xf>
    <xf numFmtId="0" fontId="2" fillId="0" borderId="39" xfId="0" applyFont="1" applyBorder="1" applyAlignment="1">
      <alignment vertical="center"/>
    </xf>
    <xf numFmtId="0" fontId="0" fillId="0" borderId="61" xfId="0" applyBorder="1" applyAlignment="1">
      <alignment vertical="center"/>
    </xf>
    <xf numFmtId="0" fontId="0" fillId="0" borderId="52" xfId="0" applyBorder="1" applyAlignment="1">
      <alignment horizontal="center" vertical="center" textRotation="255"/>
    </xf>
    <xf numFmtId="0" fontId="0" fillId="0" borderId="55" xfId="0" applyBorder="1" applyAlignment="1">
      <alignment horizontal="center" vertical="center" textRotation="255"/>
    </xf>
    <xf numFmtId="0" fontId="2" fillId="0" borderId="46" xfId="0" applyFont="1" applyBorder="1" applyAlignment="1">
      <alignment horizontal="center" vertical="center" textRotation="255"/>
    </xf>
    <xf numFmtId="0" fontId="2" fillId="0" borderId="42" xfId="0" applyFont="1" applyBorder="1" applyAlignment="1">
      <alignment vertical="center"/>
    </xf>
    <xf numFmtId="0" fontId="0" fillId="0" borderId="39" xfId="0" applyBorder="1" applyAlignment="1">
      <alignment vertical="center"/>
    </xf>
    <xf numFmtId="0" fontId="2" fillId="0" borderId="41" xfId="0" applyFont="1" applyBorder="1" applyAlignment="1">
      <alignment vertical="center"/>
    </xf>
    <xf numFmtId="0" fontId="0" fillId="0" borderId="62" xfId="0" applyBorder="1" applyAlignment="1">
      <alignment vertical="center"/>
    </xf>
    <xf numFmtId="0" fontId="2" fillId="0" borderId="45" xfId="0" applyFont="1" applyBorder="1" applyAlignment="1">
      <alignment vertical="center"/>
    </xf>
    <xf numFmtId="0" fontId="0" fillId="0" borderId="40" xfId="0" applyBorder="1" applyAlignment="1">
      <alignment vertical="center"/>
    </xf>
    <xf numFmtId="0" fontId="2" fillId="0" borderId="48" xfId="0" applyFont="1" applyBorder="1" applyAlignment="1">
      <alignment vertical="center"/>
    </xf>
    <xf numFmtId="0" fontId="0" fillId="0" borderId="60" xfId="0" applyBorder="1" applyAlignment="1">
      <alignment vertical="center"/>
    </xf>
    <xf numFmtId="0" fontId="2" fillId="0" borderId="7" xfId="0" applyFont="1" applyBorder="1" applyAlignment="1">
      <alignment vertical="center"/>
    </xf>
    <xf numFmtId="0" fontId="0" fillId="0" borderId="8" xfId="0" applyBorder="1" applyAlignment="1">
      <alignment vertical="center"/>
    </xf>
    <xf numFmtId="0" fontId="0" fillId="0" borderId="45" xfId="0" applyBorder="1" applyAlignment="1">
      <alignment vertical="center"/>
    </xf>
    <xf numFmtId="0" fontId="2" fillId="0" borderId="55" xfId="0" applyFont="1" applyBorder="1" applyAlignment="1">
      <alignment vertical="center"/>
    </xf>
    <xf numFmtId="0" fontId="0" fillId="0" borderId="55" xfId="0" applyBorder="1" applyAlignment="1">
      <alignment vertical="center"/>
    </xf>
    <xf numFmtId="0" fontId="0" fillId="3" borderId="54" xfId="0" applyFill="1" applyBorder="1" applyAlignment="1">
      <alignment vertical="center" textRotation="255"/>
    </xf>
    <xf numFmtId="0" fontId="0" fillId="3" borderId="52" xfId="0" applyFill="1" applyBorder="1" applyAlignment="1">
      <alignment vertical="center" textRotation="255"/>
    </xf>
    <xf numFmtId="0" fontId="0" fillId="3" borderId="55" xfId="0" applyFill="1" applyBorder="1" applyAlignment="1">
      <alignment vertical="center" textRotation="255"/>
    </xf>
    <xf numFmtId="0" fontId="2" fillId="3" borderId="54" xfId="0" applyFont="1" applyFill="1" applyBorder="1" applyAlignment="1">
      <alignment horizontal="center" vertical="center" textRotation="255"/>
    </xf>
    <xf numFmtId="0" fontId="2" fillId="3" borderId="52" xfId="0" applyFont="1" applyFill="1" applyBorder="1" applyAlignment="1">
      <alignment horizontal="center" vertical="center" textRotation="255"/>
    </xf>
    <xf numFmtId="0" fontId="2" fillId="3" borderId="55" xfId="0" applyFont="1" applyFill="1" applyBorder="1" applyAlignment="1">
      <alignment horizontal="center" vertical="center" textRotation="255"/>
    </xf>
    <xf numFmtId="0" fontId="0" fillId="0" borderId="47" xfId="0" applyBorder="1" applyAlignment="1">
      <alignment vertical="center"/>
    </xf>
    <xf numFmtId="0" fontId="2" fillId="0" borderId="40" xfId="0" applyFont="1" applyBorder="1" applyAlignment="1">
      <alignment horizontal="left" vertical="center"/>
    </xf>
    <xf numFmtId="0" fontId="2" fillId="0" borderId="13" xfId="0" applyFont="1" applyBorder="1" applyAlignment="1">
      <alignment horizontal="left" vertical="center"/>
    </xf>
    <xf numFmtId="0" fontId="2" fillId="0" borderId="41" xfId="0" applyFont="1" applyBorder="1" applyAlignment="1">
      <alignment horizontal="left" vertical="center"/>
    </xf>
    <xf numFmtId="0" fontId="2" fillId="0" borderId="62" xfId="0" applyFont="1" applyBorder="1" applyAlignment="1">
      <alignment horizontal="left" vertical="center"/>
    </xf>
    <xf numFmtId="184" fontId="0" fillId="0" borderId="0" xfId="0" applyNumberFormat="1" applyAlignment="1">
      <alignment horizontal="right"/>
    </xf>
    <xf numFmtId="0" fontId="0" fillId="0" borderId="0" xfId="0" applyAlignment="1">
      <alignment wrapText="1"/>
    </xf>
    <xf numFmtId="0" fontId="0" fillId="0" borderId="0" xfId="0" applyAlignment="1">
      <alignment horizontal="left" wrapText="1"/>
    </xf>
    <xf numFmtId="0" fontId="0" fillId="0" borderId="0" xfId="0" applyAlignment="1">
      <alignment horizontal="right"/>
    </xf>
    <xf numFmtId="0" fontId="2" fillId="0" borderId="56" xfId="0" applyFont="1" applyBorder="1" applyAlignment="1">
      <alignment horizontal="center" vertical="center" textRotation="255"/>
    </xf>
    <xf numFmtId="0" fontId="0" fillId="0" borderId="56" xfId="0" applyBorder="1" applyAlignment="1">
      <alignment horizontal="center" vertical="center" textRotation="255"/>
    </xf>
    <xf numFmtId="0" fontId="0" fillId="0" borderId="11" xfId="0" applyBorder="1" applyAlignment="1">
      <alignment vertical="center"/>
    </xf>
    <xf numFmtId="0" fontId="2" fillId="0" borderId="77" xfId="0" applyFont="1" applyBorder="1" applyAlignment="1">
      <alignment vertical="center"/>
    </xf>
    <xf numFmtId="0" fontId="0" fillId="0" borderId="77" xfId="0" applyBorder="1" applyAlignment="1">
      <alignment vertical="center"/>
    </xf>
    <xf numFmtId="0" fontId="2" fillId="0" borderId="77" xfId="0" applyFont="1" applyBorder="1" applyAlignment="1">
      <alignment horizontal="left" vertical="center" textRotation="1"/>
    </xf>
    <xf numFmtId="0" fontId="2" fillId="0" borderId="56" xfId="0" applyFont="1" applyBorder="1" applyAlignment="1">
      <alignment horizontal="left" vertical="center" textRotation="1"/>
    </xf>
    <xf numFmtId="0" fontId="2" fillId="0" borderId="54" xfId="0" applyFont="1" applyBorder="1" applyAlignment="1">
      <alignment vertical="center"/>
    </xf>
    <xf numFmtId="0" fontId="0" fillId="0" borderId="54" xfId="0" applyBorder="1" applyAlignment="1">
      <alignment vertical="center"/>
    </xf>
    <xf numFmtId="0" fontId="2" fillId="0" borderId="42" xfId="0" applyFont="1" applyBorder="1" applyAlignment="1">
      <alignment horizontal="left" vertical="center" textRotation="1"/>
    </xf>
    <xf numFmtId="0" fontId="14" fillId="0" borderId="6" xfId="0" applyFont="1" applyBorder="1" applyAlignment="1">
      <alignment horizontal="center" vertical="center"/>
    </xf>
    <xf numFmtId="0" fontId="47" fillId="0" borderId="0" xfId="0" applyFont="1" applyAlignment="1">
      <alignment horizontal="center" vertical="center"/>
    </xf>
    <xf numFmtId="0" fontId="48" fillId="0" borderId="0" xfId="0" applyFont="1" applyAlignment="1">
      <alignment horizontal="center"/>
    </xf>
    <xf numFmtId="0" fontId="10" fillId="0" borderId="75" xfId="0" applyFont="1" applyBorder="1" applyAlignment="1">
      <alignment horizontal="center" vertical="center"/>
    </xf>
    <xf numFmtId="0" fontId="0" fillId="0" borderId="0" xfId="0" applyAlignment="1">
      <alignment horizontal="center"/>
    </xf>
    <xf numFmtId="0" fontId="2" fillId="0" borderId="54"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8" xfId="0" applyFont="1" applyBorder="1" applyAlignment="1">
      <alignment horizontal="left" wrapText="1"/>
    </xf>
    <xf numFmtId="0" fontId="0" fillId="0" borderId="92" xfId="0" applyBorder="1" applyAlignment="1">
      <alignment horizontal="left" wrapText="1"/>
    </xf>
    <xf numFmtId="176" fontId="2" fillId="0" borderId="0" xfId="0" applyNumberFormat="1" applyFont="1" applyAlignment="1">
      <alignment horizontal="righ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3" fillId="0" borderId="0" xfId="0" applyFont="1" applyAlignment="1">
      <alignment horizontal="center" wrapText="1"/>
    </xf>
    <xf numFmtId="0" fontId="3" fillId="0" borderId="0" xfId="0" applyFont="1" applyAlignment="1">
      <alignment horizontal="center"/>
    </xf>
    <xf numFmtId="0" fontId="2" fillId="0" borderId="8" xfId="0" applyFont="1" applyBorder="1" applyAlignment="1">
      <alignment wrapText="1"/>
    </xf>
    <xf numFmtId="0" fontId="29" fillId="0" borderId="0" xfId="0" applyFont="1" applyAlignment="1">
      <alignment horizontal="lef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2" fillId="0" borderId="0" xfId="0" applyFont="1" applyAlignment="1">
      <alignment wrapText="1"/>
    </xf>
    <xf numFmtId="0" fontId="0" fillId="0" borderId="8" xfId="0" applyBorder="1" applyAlignment="1">
      <alignment wrapText="1"/>
    </xf>
    <xf numFmtId="0" fontId="5"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4" fillId="0" borderId="56" xfId="0" applyFont="1" applyBorder="1" applyAlignment="1">
      <alignment horizontal="center" vertical="center" wrapText="1"/>
    </xf>
    <xf numFmtId="0" fontId="2" fillId="0" borderId="11" xfId="0" applyFont="1" applyBorder="1" applyAlignment="1">
      <alignment horizontal="left" vertical="center" wrapText="1" indent="1" shrinkToFit="1"/>
    </xf>
    <xf numFmtId="0" fontId="2" fillId="0" borderId="56" xfId="0" applyFont="1" applyBorder="1" applyAlignment="1">
      <alignment horizontal="left" vertical="center" wrapText="1" indent="1" shrinkToFit="1"/>
    </xf>
    <xf numFmtId="0" fontId="0" fillId="0" borderId="44" xfId="0" applyBorder="1" applyAlignment="1">
      <alignment horizontal="left" vertical="center" indent="1" shrinkToFit="1"/>
    </xf>
    <xf numFmtId="0" fontId="0" fillId="0" borderId="56" xfId="0" applyBorder="1" applyAlignment="1">
      <alignment horizontal="left" vertical="center" indent="1" shrinkToFit="1"/>
    </xf>
    <xf numFmtId="0" fontId="0" fillId="0" borderId="39" xfId="0" applyBorder="1" applyAlignment="1">
      <alignment horizontal="center" vertical="center"/>
    </xf>
    <xf numFmtId="0" fontId="0" fillId="0" borderId="61" xfId="0" applyBorder="1" applyAlignment="1">
      <alignment horizontal="center" vertical="center"/>
    </xf>
    <xf numFmtId="0" fontId="0" fillId="0" borderId="78" xfId="0" applyBorder="1" applyAlignment="1">
      <alignment horizontal="center" vertical="center"/>
    </xf>
    <xf numFmtId="0" fontId="0" fillId="0" borderId="39" xfId="0" applyBorder="1" applyAlignment="1">
      <alignment horizontal="center" vertical="center" shrinkToFit="1"/>
    </xf>
    <xf numFmtId="0" fontId="0" fillId="0" borderId="61" xfId="0" applyBorder="1" applyAlignment="1">
      <alignment horizontal="center" vertical="center" shrinkToFit="1"/>
    </xf>
    <xf numFmtId="0" fontId="0" fillId="0" borderId="56" xfId="0" applyBorder="1" applyAlignment="1">
      <alignment horizontal="center" vertical="center"/>
    </xf>
    <xf numFmtId="0" fontId="4" fillId="0" borderId="71"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58" xfId="0" applyFont="1" applyBorder="1" applyAlignment="1">
      <alignment horizontal="center" vertical="center" wrapText="1"/>
    </xf>
    <xf numFmtId="0" fontId="0" fillId="0" borderId="61" xfId="0" applyBorder="1" applyAlignment="1">
      <alignment horizontal="center" vertical="center" wrapText="1"/>
    </xf>
    <xf numFmtId="0" fontId="0" fillId="0" borderId="78" xfId="0" applyBorder="1" applyAlignment="1">
      <alignment horizontal="center" vertical="center" wrapText="1"/>
    </xf>
    <xf numFmtId="0" fontId="0" fillId="0" borderId="54" xfId="0" applyBorder="1" applyAlignment="1">
      <alignment horizontal="center" vertical="center"/>
    </xf>
    <xf numFmtId="0" fontId="0" fillId="0" borderId="54" xfId="0" applyBorder="1" applyAlignment="1">
      <alignment horizontal="left" vertical="center" indent="1"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 xfId="0" applyBorder="1" applyAlignment="1">
      <alignment horizontal="center" vertical="center" wrapText="1"/>
    </xf>
    <xf numFmtId="0" fontId="0" fillId="0" borderId="3" xfId="0" applyBorder="1" applyAlignment="1">
      <alignment horizontal="center" wrapText="1"/>
    </xf>
    <xf numFmtId="0" fontId="0" fillId="0" borderId="2" xfId="0" applyBorder="1" applyAlignment="1">
      <alignment horizontal="center" wrapText="1"/>
    </xf>
    <xf numFmtId="0" fontId="0" fillId="0" borderId="4" xfId="0" applyBorder="1" applyAlignment="1">
      <alignment horizontal="center" wrapText="1"/>
    </xf>
    <xf numFmtId="0" fontId="0" fillId="0" borderId="6" xfId="0" applyBorder="1" applyAlignment="1">
      <alignment horizontal="center" wrapText="1"/>
    </xf>
    <xf numFmtId="0" fontId="0" fillId="0" borderId="5" xfId="0" applyBorder="1" applyAlignment="1">
      <alignment horizontal="center" wrapText="1"/>
    </xf>
    <xf numFmtId="0" fontId="0" fillId="0" borderId="11" xfId="0" applyBorder="1" applyAlignment="1">
      <alignment horizontal="left" vertical="center" indent="1" shrinkToFit="1"/>
    </xf>
    <xf numFmtId="0" fontId="0" fillId="0" borderId="2" xfId="0" applyBorder="1" applyAlignment="1">
      <alignment horizontal="left" vertical="center" indent="1" shrinkToFit="1"/>
    </xf>
    <xf numFmtId="0" fontId="0" fillId="0" borderId="49" xfId="0" applyBorder="1" applyAlignment="1">
      <alignment horizontal="center" vertical="center" shrinkToFit="1"/>
    </xf>
    <xf numFmtId="0" fontId="0" fillId="0" borderId="12" xfId="0" applyBorder="1" applyAlignment="1">
      <alignment horizontal="center" vertical="center" shrinkToFit="1"/>
    </xf>
    <xf numFmtId="0" fontId="0" fillId="0" borderId="83" xfId="0" applyBorder="1" applyAlignment="1">
      <alignment horizontal="center" vertical="center" shrinkToFit="1"/>
    </xf>
    <xf numFmtId="0" fontId="0" fillId="0" borderId="71" xfId="0" applyBorder="1" applyAlignment="1">
      <alignment horizontal="center" vertical="center"/>
    </xf>
    <xf numFmtId="0" fontId="0" fillId="0" borderId="44" xfId="0" applyBorder="1" applyAlignment="1">
      <alignment horizontal="center" vertical="center"/>
    </xf>
    <xf numFmtId="0" fontId="0" fillId="0" borderId="58" xfId="0" applyBorder="1" applyAlignment="1">
      <alignment horizontal="center" vertical="center"/>
    </xf>
    <xf numFmtId="0" fontId="0" fillId="0" borderId="56" xfId="0" applyBorder="1" applyAlignment="1">
      <alignment horizontal="center" vertical="center" wrapText="1"/>
    </xf>
    <xf numFmtId="0" fontId="0" fillId="0" borderId="7" xfId="0" applyBorder="1" applyAlignment="1">
      <alignment horizontal="center" vertical="center"/>
    </xf>
    <xf numFmtId="0" fontId="0" fillId="0" borderId="39" xfId="0" applyBorder="1" applyAlignment="1">
      <alignment horizontal="center" vertical="center" wrapText="1"/>
    </xf>
    <xf numFmtId="0" fontId="0" fillId="0" borderId="56" xfId="0" applyBorder="1" applyAlignment="1">
      <alignment horizontal="center" vertical="center" shrinkToFit="1"/>
    </xf>
    <xf numFmtId="0" fontId="0" fillId="0" borderId="54" xfId="0" applyBorder="1" applyAlignment="1">
      <alignment horizontal="center" vertical="center" shrinkToFit="1"/>
    </xf>
    <xf numFmtId="0" fontId="0" fillId="0" borderId="71" xfId="0" applyBorder="1" applyAlignment="1">
      <alignment horizontal="center" vertical="center" shrinkToFit="1"/>
    </xf>
    <xf numFmtId="0" fontId="0" fillId="0" borderId="44" xfId="0" applyBorder="1" applyAlignment="1">
      <alignment horizontal="center" vertical="center" shrinkToFit="1"/>
    </xf>
    <xf numFmtId="0" fontId="0" fillId="0" borderId="87" xfId="0" applyBorder="1" applyAlignment="1">
      <alignment horizontal="center" vertical="center" shrinkToFit="1"/>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71" xfId="0" applyBorder="1" applyAlignment="1">
      <alignment horizontal="center" vertical="center" wrapText="1" shrinkToFit="1"/>
    </xf>
    <xf numFmtId="0" fontId="0" fillId="0" borderId="44" xfId="0" applyBorder="1" applyAlignment="1">
      <alignment horizontal="center" vertical="center" wrapText="1" shrinkToFit="1"/>
    </xf>
    <xf numFmtId="0" fontId="0" fillId="0" borderId="58" xfId="0" applyBorder="1" applyAlignment="1">
      <alignment horizontal="center" vertical="center" wrapText="1" shrinkToFit="1"/>
    </xf>
    <xf numFmtId="0" fontId="0" fillId="0" borderId="56" xfId="0" applyBorder="1" applyAlignment="1">
      <alignment horizontal="center" vertical="center" wrapText="1" shrinkToFit="1"/>
    </xf>
    <xf numFmtId="0" fontId="0" fillId="0" borderId="94" xfId="0" applyBorder="1" applyAlignment="1">
      <alignment horizontal="center" vertical="center" shrinkToFit="1"/>
    </xf>
    <xf numFmtId="0" fontId="0" fillId="0" borderId="95" xfId="0" applyBorder="1" applyAlignment="1">
      <alignment horizontal="center" vertical="center" shrinkToFit="1"/>
    </xf>
    <xf numFmtId="0" fontId="0" fillId="0" borderId="96" xfId="0" applyBorder="1" applyAlignment="1">
      <alignment horizontal="center" vertical="center" shrinkToFit="1"/>
    </xf>
    <xf numFmtId="0" fontId="0" fillId="0" borderId="1" xfId="0" applyBorder="1" applyAlignment="1">
      <alignment horizont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75" xfId="0" applyBorder="1" applyAlignment="1">
      <alignment horizontal="left" vertical="center"/>
    </xf>
    <xf numFmtId="0" fontId="0" fillId="0" borderId="76" xfId="0" applyBorder="1" applyAlignment="1">
      <alignment horizontal="left" vertical="center"/>
    </xf>
    <xf numFmtId="58" fontId="0" fillId="0" borderId="1" xfId="0" applyNumberFormat="1" applyBorder="1" applyAlignment="1">
      <alignment horizontal="center" vertical="center"/>
    </xf>
    <xf numFmtId="58" fontId="0" fillId="0" borderId="3" xfId="0" applyNumberFormat="1" applyBorder="1" applyAlignment="1">
      <alignment horizontal="center" vertical="center"/>
    </xf>
    <xf numFmtId="58" fontId="0" fillId="0" borderId="2" xfId="0" applyNumberFormat="1" applyBorder="1" applyAlignment="1">
      <alignment horizontal="center" vertical="center"/>
    </xf>
    <xf numFmtId="58" fontId="0" fillId="0" borderId="49" xfId="0" applyNumberFormat="1" applyBorder="1" applyAlignment="1">
      <alignment horizontal="center" vertical="center"/>
    </xf>
    <xf numFmtId="58" fontId="0" fillId="0" borderId="12" xfId="0" applyNumberFormat="1" applyBorder="1" applyAlignment="1">
      <alignment horizontal="center" vertical="center"/>
    </xf>
    <xf numFmtId="58" fontId="0" fillId="0" borderId="83" xfId="0" applyNumberFormat="1" applyBorder="1" applyAlignment="1">
      <alignment horizontal="center" vertical="center"/>
    </xf>
    <xf numFmtId="184" fontId="0" fillId="0" borderId="3" xfId="0" applyNumberFormat="1" applyBorder="1" applyAlignment="1">
      <alignment horizontal="left" vertical="center"/>
    </xf>
    <xf numFmtId="184" fontId="0" fillId="0" borderId="75" xfId="0" applyNumberFormat="1" applyBorder="1" applyAlignment="1">
      <alignment horizontal="left" vertical="center"/>
    </xf>
    <xf numFmtId="0" fontId="0" fillId="0" borderId="4" xfId="0" applyBorder="1" applyAlignment="1">
      <alignment horizontal="center" vertical="center"/>
    </xf>
    <xf numFmtId="184" fontId="0" fillId="0" borderId="1" xfId="0" applyNumberFormat="1" applyBorder="1" applyAlignment="1">
      <alignment horizontal="left" vertical="center" indent="1"/>
    </xf>
    <xf numFmtId="184" fontId="0" fillId="0" borderId="3" xfId="0" applyNumberFormat="1" applyBorder="1" applyAlignment="1">
      <alignment horizontal="left" vertical="center" indent="1"/>
    </xf>
    <xf numFmtId="184" fontId="0" fillId="0" borderId="2" xfId="0" applyNumberFormat="1" applyBorder="1" applyAlignment="1">
      <alignment horizontal="left" vertical="center" indent="1"/>
    </xf>
    <xf numFmtId="184" fontId="0" fillId="0" borderId="4" xfId="0" applyNumberFormat="1" applyBorder="1" applyAlignment="1">
      <alignment horizontal="left" vertical="center" indent="1"/>
    </xf>
    <xf numFmtId="184" fontId="0" fillId="0" borderId="6" xfId="0" applyNumberFormat="1" applyBorder="1" applyAlignment="1">
      <alignment horizontal="left" vertical="center" indent="1"/>
    </xf>
    <xf numFmtId="184" fontId="0" fillId="0" borderId="5" xfId="0" applyNumberFormat="1" applyBorder="1" applyAlignment="1">
      <alignment horizontal="left" vertical="center" indent="1"/>
    </xf>
    <xf numFmtId="0" fontId="0" fillId="0" borderId="75"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184" fontId="0" fillId="0" borderId="0" xfId="0" quotePrefix="1" applyNumberFormat="1" applyAlignment="1">
      <alignment horizontal="right" vertical="center"/>
    </xf>
    <xf numFmtId="184" fontId="0" fillId="0" borderId="0" xfId="0" applyNumberFormat="1" applyAlignment="1">
      <alignment horizontal="right" vertical="center"/>
    </xf>
    <xf numFmtId="0" fontId="1" fillId="0" borderId="0" xfId="0" applyFont="1" applyAlignment="1">
      <alignment wrapText="1"/>
    </xf>
    <xf numFmtId="0" fontId="10" fillId="0" borderId="0" xfId="0" applyFont="1" applyAlignment="1">
      <alignment horizontal="center" vertical="center"/>
    </xf>
    <xf numFmtId="0" fontId="0" fillId="0" borderId="0" xfId="0" applyAlignment="1">
      <alignment horizontal="right" vertical="center"/>
    </xf>
    <xf numFmtId="0" fontId="0" fillId="0" borderId="92" xfId="0" applyBorder="1" applyAlignment="1">
      <alignment horizontal="right" vertical="center"/>
    </xf>
    <xf numFmtId="0" fontId="0" fillId="0" borderId="9" xfId="0" applyBorder="1" applyAlignment="1">
      <alignment horizontal="left" vertical="center"/>
    </xf>
    <xf numFmtId="0" fontId="0" fillId="0" borderId="93" xfId="0" applyBorder="1" applyAlignment="1">
      <alignment horizontal="left" vertical="center"/>
    </xf>
    <xf numFmtId="0" fontId="0" fillId="0" borderId="0" xfId="0" applyAlignment="1">
      <alignment horizontal="left" vertical="center"/>
    </xf>
    <xf numFmtId="0" fontId="0" fillId="0" borderId="92" xfId="0" applyBorder="1" applyAlignment="1">
      <alignment horizontal="left" vertical="center"/>
    </xf>
    <xf numFmtId="0" fontId="0" fillId="0" borderId="3" xfId="0" applyBorder="1" applyAlignment="1">
      <alignment horizontal="center" vertical="center" wrapText="1"/>
    </xf>
    <xf numFmtId="0" fontId="0" fillId="0" borderId="91" xfId="0" applyBorder="1" applyAlignment="1">
      <alignment horizontal="center" vertical="center" wrapText="1"/>
    </xf>
    <xf numFmtId="0" fontId="0" fillId="0" borderId="92" xfId="0" applyBorder="1" applyAlignment="1">
      <alignment horizontal="center" vertical="center" wrapText="1"/>
    </xf>
    <xf numFmtId="0" fontId="0" fillId="0" borderId="92" xfId="0" applyBorder="1" applyAlignment="1">
      <alignment horizontal="left"/>
    </xf>
    <xf numFmtId="0" fontId="0" fillId="0" borderId="83" xfId="0" applyBorder="1" applyAlignment="1">
      <alignment horizontal="center" vertical="center"/>
    </xf>
    <xf numFmtId="0" fontId="0" fillId="0" borderId="3" xfId="0" applyBorder="1" applyAlignment="1">
      <alignment horizontal="right" vertical="center"/>
    </xf>
    <xf numFmtId="0" fontId="0" fillId="0" borderId="49" xfId="0"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wrapText="1"/>
    </xf>
    <xf numFmtId="0" fontId="0" fillId="0" borderId="3" xfId="0" applyBorder="1"/>
    <xf numFmtId="0" fontId="0" fillId="0" borderId="2" xfId="0" applyBorder="1"/>
    <xf numFmtId="0" fontId="0" fillId="0" borderId="10" xfId="0" applyBorder="1"/>
    <xf numFmtId="0" fontId="0" fillId="0" borderId="0" xfId="0"/>
    <xf numFmtId="0" fontId="0" fillId="0" borderId="9" xfId="0" applyBorder="1"/>
    <xf numFmtId="0" fontId="0" fillId="0" borderId="4" xfId="0" applyBorder="1"/>
    <xf numFmtId="0" fontId="0" fillId="0" borderId="6" xfId="0" applyBorder="1"/>
    <xf numFmtId="0" fontId="0" fillId="0" borderId="5" xfId="0" applyBorder="1"/>
    <xf numFmtId="0" fontId="0" fillId="0" borderId="40" xfId="0" applyBorder="1" applyAlignment="1">
      <alignment horizontal="center" vertical="center" wrapText="1"/>
    </xf>
    <xf numFmtId="0" fontId="0" fillId="0" borderId="59" xfId="0" applyBorder="1" applyAlignment="1">
      <alignment horizontal="center" vertical="center" wrapText="1"/>
    </xf>
    <xf numFmtId="0" fontId="0" fillId="0" borderId="41" xfId="0" applyBorder="1" applyAlignment="1">
      <alignment horizontal="center" vertical="center" wrapText="1"/>
    </xf>
    <xf numFmtId="0" fontId="0" fillId="0" borderId="47" xfId="0" applyBorder="1" applyAlignment="1">
      <alignment horizontal="center" vertical="center" wrapText="1"/>
    </xf>
    <xf numFmtId="0" fontId="0" fillId="0" borderId="49" xfId="0" applyBorder="1" applyAlignment="1">
      <alignment horizontal="center" vertical="center"/>
    </xf>
    <xf numFmtId="58" fontId="0" fillId="0" borderId="60" xfId="0" applyNumberFormat="1" applyBorder="1" applyAlignment="1">
      <alignment horizontal="center" vertical="center"/>
    </xf>
    <xf numFmtId="58" fontId="0" fillId="0" borderId="80" xfId="0" applyNumberFormat="1" applyBorder="1" applyAlignment="1">
      <alignment horizontal="center" vertical="center"/>
    </xf>
    <xf numFmtId="58" fontId="0" fillId="0" borderId="82" xfId="0" applyNumberFormat="1" applyBorder="1" applyAlignment="1">
      <alignment horizontal="center" vertical="center"/>
    </xf>
    <xf numFmtId="58" fontId="0" fillId="0" borderId="91" xfId="0" applyNumberFormat="1" applyBorder="1" applyAlignment="1">
      <alignment horizontal="center" vertical="center"/>
    </xf>
    <xf numFmtId="58" fontId="0" fillId="0" borderId="92" xfId="0" applyNumberFormat="1" applyBorder="1" applyAlignment="1">
      <alignment horizontal="center" vertical="center"/>
    </xf>
    <xf numFmtId="58" fontId="0" fillId="0" borderId="93" xfId="0" applyNumberFormat="1" applyBorder="1" applyAlignment="1">
      <alignment horizontal="center" vertical="center"/>
    </xf>
    <xf numFmtId="0" fontId="4" fillId="0" borderId="44"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 xfId="0" applyBorder="1" applyAlignment="1">
      <alignment horizontal="left" vertical="center" indent="1" shrinkToFit="1"/>
    </xf>
    <xf numFmtId="0" fontId="0" fillId="0" borderId="3" xfId="0" applyBorder="1" applyAlignment="1">
      <alignment horizontal="left" vertical="center" indent="1" shrinkToFit="1"/>
    </xf>
    <xf numFmtId="0" fontId="0" fillId="0" borderId="4" xfId="0" applyBorder="1" applyAlignment="1">
      <alignment horizontal="left" vertical="center" indent="1" shrinkToFit="1"/>
    </xf>
    <xf numFmtId="0" fontId="0" fillId="0" borderId="6" xfId="0" applyBorder="1" applyAlignment="1">
      <alignment horizontal="left" vertical="center" indent="1" shrinkToFit="1"/>
    </xf>
    <xf numFmtId="0" fontId="0" fillId="0" borderId="5" xfId="0" applyBorder="1" applyAlignment="1">
      <alignment horizontal="left" vertical="center" indent="1" shrinkToFit="1"/>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4"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65" xfId="0" applyBorder="1" applyAlignment="1">
      <alignment horizontal="center" vertical="center" shrinkToFit="1"/>
    </xf>
    <xf numFmtId="0" fontId="0" fillId="0" borderId="86" xfId="0" applyBorder="1" applyAlignment="1">
      <alignment horizontal="center" vertical="center" shrinkToFit="1"/>
    </xf>
    <xf numFmtId="0" fontId="0" fillId="0" borderId="43" xfId="0" applyBorder="1" applyAlignment="1">
      <alignment horizontal="center" vertical="center" shrinkToFit="1"/>
    </xf>
    <xf numFmtId="0" fontId="0" fillId="0" borderId="79" xfId="0" applyBorder="1" applyAlignment="1">
      <alignment horizontal="center" vertical="center" shrinkToFit="1"/>
    </xf>
    <xf numFmtId="0" fontId="0" fillId="0" borderId="85" xfId="0" applyBorder="1" applyAlignment="1">
      <alignment horizontal="left" vertical="center" indent="1" shrinkToFit="1"/>
    </xf>
    <xf numFmtId="0" fontId="0" fillId="0" borderId="53" xfId="0" applyBorder="1" applyAlignment="1">
      <alignment horizontal="left" vertical="center" indent="1" shrinkToFit="1"/>
    </xf>
    <xf numFmtId="0" fontId="0" fillId="0" borderId="81" xfId="0" applyBorder="1" applyAlignment="1">
      <alignment horizontal="left" vertical="center" indent="1" shrinkToFit="1"/>
    </xf>
    <xf numFmtId="0" fontId="0" fillId="0" borderId="67" xfId="0" applyBorder="1" applyAlignment="1">
      <alignment horizontal="left" vertical="center" indent="1" shrinkToFit="1"/>
    </xf>
    <xf numFmtId="0" fontId="0" fillId="0" borderId="68" xfId="0" applyBorder="1" applyAlignment="1">
      <alignment horizontal="left" vertical="center" indent="1" shrinkToFit="1"/>
    </xf>
    <xf numFmtId="0" fontId="0" fillId="0" borderId="69" xfId="0" applyBorder="1" applyAlignment="1">
      <alignment horizontal="left" vertical="center" indent="1" shrinkToFit="1"/>
    </xf>
    <xf numFmtId="0" fontId="0" fillId="0" borderId="63" xfId="0" applyBorder="1" applyAlignment="1">
      <alignment horizontal="left" vertical="center" indent="1" shrinkToFit="1"/>
    </xf>
    <xf numFmtId="0" fontId="0" fillId="0" borderId="64" xfId="0" applyBorder="1" applyAlignment="1">
      <alignment horizontal="left" vertical="center" indent="1" shrinkToFit="1"/>
    </xf>
    <xf numFmtId="0" fontId="0" fillId="0" borderId="70" xfId="0" applyBorder="1" applyAlignment="1">
      <alignment horizontal="left" vertical="center" indent="1" shrinkToFit="1"/>
    </xf>
    <xf numFmtId="0" fontId="0" fillId="0" borderId="86" xfId="0" applyBorder="1" applyAlignment="1">
      <alignment horizontal="left" vertical="center" indent="1" shrinkToFit="1"/>
    </xf>
    <xf numFmtId="0" fontId="0" fillId="0" borderId="43" xfId="0" applyBorder="1" applyAlignment="1">
      <alignment horizontal="left" vertical="center" indent="1" shrinkToFit="1"/>
    </xf>
    <xf numFmtId="0" fontId="0" fillId="0" borderId="84" xfId="0" applyBorder="1" applyAlignment="1">
      <alignment horizontal="left" vertical="center" indent="1" shrinkToFit="1"/>
    </xf>
    <xf numFmtId="0" fontId="0" fillId="0" borderId="89" xfId="0" applyBorder="1" applyAlignment="1">
      <alignment horizontal="left" vertical="center" indent="1" shrinkToFit="1"/>
    </xf>
    <xf numFmtId="0" fontId="0" fillId="0" borderId="71" xfId="0" applyBorder="1" applyAlignment="1">
      <alignment horizontal="left" vertical="center" indent="1" shrinkToFit="1"/>
    </xf>
    <xf numFmtId="184" fontId="0" fillId="0" borderId="75" xfId="0" applyNumberFormat="1" applyBorder="1" applyAlignment="1">
      <alignment horizontal="left" vertical="center" indent="1"/>
    </xf>
    <xf numFmtId="184" fontId="0" fillId="0" borderId="76" xfId="0" applyNumberFormat="1" applyBorder="1" applyAlignment="1">
      <alignment horizontal="left" vertical="center" indent="1"/>
    </xf>
    <xf numFmtId="0" fontId="0" fillId="0" borderId="3"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75"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0" fillId="0" borderId="3"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right" vertical="center"/>
      <protection locked="0"/>
    </xf>
    <xf numFmtId="0" fontId="0" fillId="0" borderId="75" xfId="0" applyBorder="1" applyAlignment="1" applyProtection="1">
      <alignment horizontal="right" vertical="center"/>
      <protection locked="0"/>
    </xf>
    <xf numFmtId="184" fontId="0" fillId="0" borderId="3" xfId="0" applyNumberFormat="1" applyBorder="1" applyAlignment="1" applyProtection="1">
      <alignment horizontal="right" vertical="center"/>
      <protection locked="0"/>
    </xf>
    <xf numFmtId="184" fontId="0" fillId="0" borderId="75" xfId="0" applyNumberFormat="1" applyBorder="1" applyAlignment="1" applyProtection="1">
      <alignment horizontal="right" vertical="center"/>
      <protection locked="0"/>
    </xf>
    <xf numFmtId="184" fontId="0" fillId="0" borderId="3" xfId="0" applyNumberFormat="1" applyBorder="1" applyAlignment="1" applyProtection="1">
      <alignment horizontal="center" vertical="center"/>
      <protection locked="0"/>
    </xf>
    <xf numFmtId="184" fontId="0" fillId="0" borderId="75" xfId="0" applyNumberForma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3" xfId="0"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6" xfId="0" applyBorder="1" applyAlignment="1" applyProtection="1">
      <alignment horizontal="center"/>
      <protection locked="0"/>
    </xf>
    <xf numFmtId="0" fontId="0" fillId="0" borderId="2" xfId="0" applyBorder="1" applyAlignment="1" applyProtection="1">
      <alignment horizontal="center"/>
      <protection locked="0"/>
    </xf>
    <xf numFmtId="0" fontId="0" fillId="0" borderId="5" xfId="0" applyBorder="1" applyAlignment="1" applyProtection="1">
      <alignment horizontal="center"/>
      <protection locked="0"/>
    </xf>
    <xf numFmtId="0" fontId="0" fillId="0" borderId="71"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44" xfId="0" applyBorder="1" applyAlignment="1" applyProtection="1">
      <alignment horizontal="left" vertical="center" indent="1" shrinkToFit="1"/>
      <protection locked="0"/>
    </xf>
    <xf numFmtId="0" fontId="0" fillId="0" borderId="56" xfId="0" applyBorder="1" applyAlignment="1" applyProtection="1">
      <alignment horizontal="left" vertical="center" indent="1" shrinkToFit="1"/>
      <protection locked="0"/>
    </xf>
    <xf numFmtId="0" fontId="0" fillId="0" borderId="71" xfId="0" applyBorder="1" applyAlignment="1" applyProtection="1">
      <alignment horizontal="center" vertical="center" wrapText="1" shrinkToFit="1"/>
      <protection locked="0"/>
    </xf>
    <xf numFmtId="0" fontId="0" fillId="0" borderId="44" xfId="0" applyBorder="1" applyAlignment="1" applyProtection="1">
      <alignment horizontal="center" vertical="center" wrapText="1" shrinkToFit="1"/>
      <protection locked="0"/>
    </xf>
    <xf numFmtId="0" fontId="0" fillId="0" borderId="58" xfId="0" applyBorder="1" applyAlignment="1" applyProtection="1">
      <alignment horizontal="center" vertical="center" wrapText="1" shrinkToFit="1"/>
      <protection locked="0"/>
    </xf>
    <xf numFmtId="0" fontId="0" fillId="0" borderId="56" xfId="0" applyBorder="1" applyAlignment="1" applyProtection="1">
      <alignment horizontal="center" vertical="center" wrapText="1" shrinkToFit="1"/>
      <protection locked="0"/>
    </xf>
    <xf numFmtId="0" fontId="0" fillId="0" borderId="54" xfId="0" applyBorder="1" applyAlignment="1" applyProtection="1">
      <alignment horizontal="left" vertical="center" indent="1" shrinkToFit="1"/>
      <protection locked="0"/>
    </xf>
    <xf numFmtId="0" fontId="4" fillId="0" borderId="71"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58" xfId="0" applyFont="1" applyBorder="1" applyAlignment="1" applyProtection="1">
      <alignment horizontal="center" vertical="center" wrapText="1"/>
      <protection locked="0"/>
    </xf>
    <xf numFmtId="0" fontId="4" fillId="0" borderId="56" xfId="0" applyFont="1" applyBorder="1" applyAlignment="1" applyProtection="1">
      <alignment horizontal="center" vertical="center" wrapText="1"/>
      <protection locked="0"/>
    </xf>
    <xf numFmtId="0" fontId="0" fillId="0" borderId="56" xfId="0" applyBorder="1" applyAlignment="1" applyProtection="1">
      <alignment horizontal="center" vertical="center" shrinkToFit="1"/>
      <protection locked="0"/>
    </xf>
    <xf numFmtId="0" fontId="0" fillId="0" borderId="54" xfId="0" applyBorder="1" applyAlignment="1" applyProtection="1">
      <alignment horizontal="center" vertical="center" shrinkToFit="1"/>
      <protection locked="0"/>
    </xf>
    <xf numFmtId="0" fontId="0" fillId="0" borderId="54" xfId="0"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0" fillId="0" borderId="11" xfId="0" applyBorder="1" applyAlignment="1" applyProtection="1">
      <alignment horizontal="left" vertical="center" indent="1" shrinkToFit="1"/>
      <protection locked="0"/>
    </xf>
    <xf numFmtId="0" fontId="0" fillId="0" borderId="78" xfId="0" applyBorder="1" applyAlignment="1" applyProtection="1">
      <alignment horizontal="left" vertical="center" indent="1" shrinkToFit="1"/>
      <protection locked="0"/>
    </xf>
    <xf numFmtId="0" fontId="0" fillId="0" borderId="42" xfId="0" applyBorder="1" applyAlignment="1" applyProtection="1">
      <alignment horizontal="left" vertical="center" indent="1" shrinkToFit="1"/>
      <protection locked="0"/>
    </xf>
    <xf numFmtId="0" fontId="0" fillId="0" borderId="71"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3"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39"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39" xfId="0"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0" fillId="0" borderId="39"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0" borderId="6"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11" xfId="0" applyBorder="1" applyAlignment="1" applyProtection="1">
      <alignment horizontal="left" vertical="center" indent="1"/>
      <protection locked="0"/>
    </xf>
    <xf numFmtId="0" fontId="0" fillId="0" borderId="56" xfId="0" applyBorder="1" applyAlignment="1" applyProtection="1">
      <alignment horizontal="left" vertical="center" indent="1"/>
      <protection locked="0"/>
    </xf>
    <xf numFmtId="0" fontId="0" fillId="0" borderId="78" xfId="0" applyBorder="1" applyAlignment="1" applyProtection="1">
      <alignment horizontal="left" vertical="center" indent="1"/>
      <protection locked="0"/>
    </xf>
    <xf numFmtId="0" fontId="0" fillId="0" borderId="42" xfId="0" applyBorder="1" applyAlignment="1" applyProtection="1">
      <alignment horizontal="left" vertical="center" indent="1"/>
      <protection locked="0"/>
    </xf>
    <xf numFmtId="0" fontId="0" fillId="0" borderId="9" xfId="0" applyBorder="1" applyAlignment="1" applyProtection="1">
      <alignment horizontal="center" vertical="center"/>
      <protection locked="0"/>
    </xf>
    <xf numFmtId="0" fontId="0" fillId="0" borderId="92" xfId="0" applyBorder="1" applyAlignment="1" applyProtection="1">
      <alignment horizontal="center" vertical="center" shrinkToFit="1"/>
      <protection locked="0"/>
    </xf>
    <xf numFmtId="0" fontId="0" fillId="0" borderId="91" xfId="0" applyBorder="1" applyAlignment="1" applyProtection="1">
      <alignment horizontal="center" vertical="center" shrinkToFit="1"/>
      <protection locked="0"/>
    </xf>
    <xf numFmtId="0" fontId="0" fillId="0" borderId="93" xfId="0" applyBorder="1" applyAlignment="1" applyProtection="1">
      <alignment horizontal="center" vertical="center" shrinkToFit="1"/>
      <protection locked="0"/>
    </xf>
    <xf numFmtId="58" fontId="0" fillId="0" borderId="40" xfId="0" applyNumberFormat="1" applyBorder="1" applyAlignment="1" applyProtection="1">
      <alignment horizontal="right" vertical="center"/>
      <protection locked="0"/>
    </xf>
    <xf numFmtId="58" fontId="0" fillId="0" borderId="59" xfId="0" applyNumberFormat="1" applyBorder="1" applyAlignment="1" applyProtection="1">
      <alignment horizontal="right" vertical="center"/>
      <protection locked="0"/>
    </xf>
    <xf numFmtId="58" fontId="0" fillId="0" borderId="41" xfId="0" applyNumberFormat="1" applyBorder="1" applyAlignment="1" applyProtection="1">
      <alignment horizontal="right" vertical="center"/>
      <protection locked="0"/>
    </xf>
    <xf numFmtId="58" fontId="0" fillId="0" borderId="47" xfId="0" applyNumberFormat="1" applyBorder="1" applyAlignment="1" applyProtection="1">
      <alignment horizontal="right" vertical="center"/>
      <protection locked="0"/>
    </xf>
    <xf numFmtId="58" fontId="0" fillId="0" borderId="59" xfId="0" applyNumberFormat="1" applyBorder="1" applyAlignment="1" applyProtection="1">
      <alignment horizontal="left" vertical="center"/>
      <protection locked="0"/>
    </xf>
    <xf numFmtId="58" fontId="0" fillId="0" borderId="47" xfId="0" applyNumberFormat="1" applyBorder="1" applyAlignment="1" applyProtection="1">
      <alignment horizontal="left" vertical="center"/>
      <protection locked="0"/>
    </xf>
    <xf numFmtId="58" fontId="0" fillId="0" borderId="13" xfId="0" applyNumberFormat="1" applyBorder="1" applyAlignment="1" applyProtection="1">
      <alignment horizontal="left" vertical="center"/>
      <protection locked="0"/>
    </xf>
    <xf numFmtId="58" fontId="0" fillId="0" borderId="62" xfId="0" applyNumberFormat="1" applyBorder="1" applyAlignment="1" applyProtection="1">
      <alignment horizontal="left" vertical="center"/>
      <protection locked="0"/>
    </xf>
    <xf numFmtId="0" fontId="0" fillId="0" borderId="91" xfId="0" applyBorder="1" applyAlignment="1" applyProtection="1">
      <alignment horizontal="center" vertical="center"/>
      <protection locked="0"/>
    </xf>
    <xf numFmtId="0" fontId="0" fillId="0" borderId="9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2" xfId="0" applyBorder="1" applyAlignment="1" applyProtection="1">
      <alignment horizontal="center" vertical="center"/>
      <protection locked="0"/>
    </xf>
    <xf numFmtId="0" fontId="0" fillId="0" borderId="83" xfId="0" applyBorder="1" applyAlignment="1" applyProtection="1">
      <alignment horizontal="center" vertical="center"/>
      <protection locked="0"/>
    </xf>
    <xf numFmtId="58" fontId="0" fillId="0" borderId="39" xfId="0" applyNumberFormat="1" applyBorder="1" applyAlignment="1" applyProtection="1">
      <alignment horizontal="right" vertical="center"/>
      <protection locked="0"/>
    </xf>
    <xf numFmtId="58" fontId="0" fillId="0" borderId="61" xfId="0" applyNumberFormat="1" applyBorder="1" applyAlignment="1" applyProtection="1">
      <alignment horizontal="right" vertical="center"/>
      <protection locked="0"/>
    </xf>
    <xf numFmtId="58" fontId="0" fillId="0" borderId="61" xfId="0" applyNumberFormat="1" applyBorder="1" applyAlignment="1" applyProtection="1">
      <alignment horizontal="left" vertical="center"/>
      <protection locked="0"/>
    </xf>
    <xf numFmtId="58" fontId="0" fillId="0" borderId="78" xfId="0" applyNumberFormat="1" applyBorder="1" applyAlignment="1" applyProtection="1">
      <alignment horizontal="left" vertical="center"/>
      <protection locked="0"/>
    </xf>
    <xf numFmtId="0" fontId="0" fillId="0" borderId="1" xfId="0"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0" fontId="0" fillId="0" borderId="2"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0" fillId="0" borderId="6" xfId="0" applyBorder="1" applyAlignment="1" applyProtection="1">
      <alignment horizontal="left" vertical="center" indent="1"/>
      <protection locked="0"/>
    </xf>
    <xf numFmtId="0" fontId="0" fillId="0" borderId="5" xfId="0" applyBorder="1" applyAlignment="1" applyProtection="1">
      <alignment horizontal="left" vertical="center" indent="1"/>
      <protection locked="0"/>
    </xf>
    <xf numFmtId="0" fontId="0" fillId="0" borderId="1" xfId="0" applyBorder="1" applyAlignment="1">
      <alignment horizontal="left" vertical="center" wrapText="1" indent="1"/>
    </xf>
    <xf numFmtId="0" fontId="0" fillId="0" borderId="3" xfId="0" applyBorder="1" applyAlignment="1">
      <alignment horizontal="left" vertical="center" wrapText="1" indent="1"/>
    </xf>
    <xf numFmtId="0" fontId="0" fillId="0" borderId="2" xfId="0" applyBorder="1" applyAlignment="1">
      <alignment horizontal="left" vertical="center" wrapText="1" indent="1"/>
    </xf>
    <xf numFmtId="0" fontId="0" fillId="0" borderId="4" xfId="0" applyBorder="1" applyAlignment="1">
      <alignment horizontal="left" vertical="center" wrapText="1" indent="1"/>
    </xf>
    <xf numFmtId="0" fontId="0" fillId="0" borderId="6" xfId="0" applyBorder="1" applyAlignment="1">
      <alignment horizontal="left" vertical="center" wrapText="1" indent="1"/>
    </xf>
    <xf numFmtId="0" fontId="0" fillId="0" borderId="5" xfId="0" applyBorder="1" applyAlignment="1">
      <alignment horizontal="left" vertical="center" wrapText="1" indent="1"/>
    </xf>
    <xf numFmtId="0" fontId="0" fillId="0" borderId="6"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0" xfId="0" applyAlignment="1">
      <alignment horizontal="distributed"/>
    </xf>
    <xf numFmtId="0" fontId="0" fillId="0" borderId="3" xfId="0" applyBorder="1" applyAlignment="1">
      <alignment horizontal="left" wrapText="1"/>
    </xf>
    <xf numFmtId="0" fontId="0" fillId="0" borderId="6" xfId="0" applyBorder="1" applyAlignment="1">
      <alignment horizontal="left" wrapText="1"/>
    </xf>
    <xf numFmtId="0" fontId="14" fillId="0" borderId="0" xfId="0" applyFont="1" applyAlignment="1" applyProtection="1">
      <alignment horizontal="center" vertical="center"/>
      <protection locked="0"/>
    </xf>
    <xf numFmtId="0" fontId="0" fillId="0" borderId="12" xfId="0" applyBorder="1" applyAlignment="1">
      <alignment horizontal="center" wrapText="1"/>
    </xf>
    <xf numFmtId="0" fontId="0" fillId="0" borderId="0" xfId="0" applyAlignment="1">
      <alignment horizontal="center" wrapText="1"/>
    </xf>
    <xf numFmtId="0" fontId="0" fillId="0" borderId="3" xfId="0" applyBorder="1" applyAlignment="1">
      <alignment vertical="center"/>
    </xf>
    <xf numFmtId="0" fontId="0" fillId="0" borderId="75" xfId="0" applyBorder="1" applyAlignment="1">
      <alignment horizontal="left"/>
    </xf>
    <xf numFmtId="184" fontId="0" fillId="0" borderId="0" xfId="0" applyNumberFormat="1" applyAlignment="1" applyProtection="1">
      <alignment horizontal="right" vertical="center"/>
      <protection locked="0"/>
    </xf>
    <xf numFmtId="0" fontId="0" fillId="0" borderId="70" xfId="0" applyBorder="1" applyAlignment="1">
      <alignment horizontal="center" vertical="center" shrinkToFit="1"/>
    </xf>
    <xf numFmtId="0" fontId="0" fillId="0" borderId="42" xfId="0" applyBorder="1" applyAlignment="1">
      <alignment horizontal="center" vertical="center" shrinkToFit="1"/>
    </xf>
    <xf numFmtId="0" fontId="0" fillId="0" borderId="88" xfId="0" applyBorder="1" applyAlignment="1">
      <alignment horizontal="center" vertical="center" wrapText="1" shrinkToFit="1"/>
    </xf>
    <xf numFmtId="0" fontId="0" fillId="0" borderId="90" xfId="0" applyBorder="1" applyAlignment="1">
      <alignment horizontal="center" vertical="center" wrapText="1" shrinkToFit="1"/>
    </xf>
    <xf numFmtId="0" fontId="0" fillId="0" borderId="90" xfId="0" applyBorder="1" applyAlignment="1" applyProtection="1">
      <alignment horizontal="left" vertical="center" indent="1" shrinkToFit="1"/>
      <protection locked="0"/>
    </xf>
    <xf numFmtId="0" fontId="10" fillId="0" borderId="0" xfId="0" applyFont="1" applyAlignment="1" applyProtection="1">
      <alignment horizontal="center" vertical="center"/>
      <protection locked="0"/>
    </xf>
    <xf numFmtId="0" fontId="0" fillId="0" borderId="54" xfId="0" applyBorder="1" applyAlignment="1" applyProtection="1">
      <alignment horizontal="left" vertical="center" indent="1"/>
      <protection locked="0"/>
    </xf>
    <xf numFmtId="0" fontId="0" fillId="0" borderId="90" xfId="0" applyBorder="1" applyAlignment="1" applyProtection="1">
      <alignment horizontal="center" vertical="center" shrinkToFit="1"/>
      <protection locked="0"/>
    </xf>
    <xf numFmtId="0" fontId="0" fillId="0" borderId="90" xfId="0"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0" fillId="0" borderId="91" xfId="0" applyBorder="1" applyAlignment="1">
      <alignment horizontal="center" vertical="center" shrinkToFit="1"/>
    </xf>
    <xf numFmtId="0" fontId="0" fillId="0" borderId="92" xfId="0" applyBorder="1" applyAlignment="1">
      <alignment horizontal="center" vertical="center" shrinkToFit="1"/>
    </xf>
    <xf numFmtId="0" fontId="0" fillId="0" borderId="93" xfId="0" applyBorder="1" applyAlignment="1">
      <alignment horizontal="center" vertical="center" shrinkToFit="1"/>
    </xf>
    <xf numFmtId="0" fontId="0" fillId="0" borderId="42" xfId="0" applyBorder="1" applyAlignment="1">
      <alignment horizontal="center" vertical="center" wrapText="1"/>
    </xf>
    <xf numFmtId="0" fontId="0" fillId="0" borderId="42" xfId="0" applyBorder="1" applyAlignment="1">
      <alignment horizontal="center" vertical="center"/>
    </xf>
    <xf numFmtId="58" fontId="0" fillId="0" borderId="10" xfId="0" applyNumberFormat="1" applyBorder="1" applyAlignment="1">
      <alignment horizontal="center" vertical="center"/>
    </xf>
    <xf numFmtId="58" fontId="0" fillId="0" borderId="0" xfId="0" applyNumberFormat="1" applyAlignment="1">
      <alignment horizontal="center" vertical="center"/>
    </xf>
    <xf numFmtId="58" fontId="0" fillId="0" borderId="9" xfId="0" applyNumberFormat="1" applyBorder="1" applyAlignment="1">
      <alignment horizontal="center" vertical="center"/>
    </xf>
    <xf numFmtId="184" fontId="0" fillId="0" borderId="1" xfId="0" applyNumberFormat="1" applyBorder="1" applyAlignment="1">
      <alignment horizontal="left" vertical="center"/>
    </xf>
    <xf numFmtId="184" fontId="0" fillId="0" borderId="2" xfId="0" applyNumberFormat="1" applyBorder="1" applyAlignment="1">
      <alignment horizontal="left" vertical="center"/>
    </xf>
    <xf numFmtId="184" fontId="0" fillId="0" borderId="4" xfId="0" applyNumberFormat="1" applyBorder="1" applyAlignment="1">
      <alignment horizontal="left" vertical="center"/>
    </xf>
    <xf numFmtId="184" fontId="0" fillId="0" borderId="6" xfId="0" applyNumberFormat="1" applyBorder="1" applyAlignment="1">
      <alignment horizontal="left" vertical="center"/>
    </xf>
    <xf numFmtId="184" fontId="0" fillId="0" borderId="5" xfId="0" applyNumberFormat="1" applyBorder="1" applyAlignment="1">
      <alignment horizontal="left" vertical="center"/>
    </xf>
    <xf numFmtId="0" fontId="0" fillId="0" borderId="8" xfId="0" applyBorder="1" applyAlignment="1">
      <alignment horizontal="left"/>
    </xf>
    <xf numFmtId="0" fontId="14" fillId="0" borderId="0" xfId="0" applyFont="1" applyAlignment="1">
      <alignment horizontal="center" vertical="center"/>
    </xf>
    <xf numFmtId="179" fontId="3" fillId="0" borderId="11" xfId="0" applyNumberFormat="1" applyFont="1" applyBorder="1" applyAlignment="1" applyProtection="1">
      <alignment horizontal="right" vertical="center"/>
      <protection locked="0"/>
    </xf>
    <xf numFmtId="179" fontId="3" fillId="0" borderId="56" xfId="0" applyNumberFormat="1" applyFont="1" applyBorder="1" applyAlignment="1" applyProtection="1">
      <alignment horizontal="right" vertical="center"/>
      <protection locked="0"/>
    </xf>
    <xf numFmtId="179" fontId="3" fillId="0" borderId="7" xfId="0" applyNumberFormat="1" applyFont="1" applyBorder="1" applyAlignment="1" applyProtection="1">
      <alignment horizontal="right" vertical="center"/>
      <protection locked="0"/>
    </xf>
    <xf numFmtId="179" fontId="3" fillId="0" borderId="11" xfId="0" applyNumberFormat="1" applyFont="1" applyBorder="1" applyAlignment="1" applyProtection="1">
      <alignment horizontal="left" vertical="center"/>
      <protection locked="0"/>
    </xf>
    <xf numFmtId="179" fontId="3" fillId="0" borderId="56" xfId="0" applyNumberFormat="1"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3" fillId="0" borderId="56" xfId="0" applyFont="1" applyBorder="1" applyAlignment="1" applyProtection="1">
      <alignment horizontal="center" vertical="center" textRotation="255"/>
      <protection locked="0"/>
    </xf>
    <xf numFmtId="0" fontId="3" fillId="0" borderId="54" xfId="0" applyFont="1" applyBorder="1" applyAlignment="1" applyProtection="1">
      <alignment horizontal="center" vertical="center" textRotation="255"/>
      <protection locked="0"/>
    </xf>
    <xf numFmtId="176" fontId="3" fillId="0" borderId="56" xfId="0" applyNumberFormat="1" applyFont="1" applyBorder="1" applyAlignment="1" applyProtection="1">
      <alignment horizontal="right" vertical="center"/>
      <protection locked="0"/>
    </xf>
    <xf numFmtId="176" fontId="0" fillId="0" borderId="56" xfId="0" applyNumberFormat="1" applyBorder="1" applyAlignment="1" applyProtection="1">
      <alignment horizontal="right" vertical="center"/>
      <protection locked="0"/>
    </xf>
    <xf numFmtId="176" fontId="0" fillId="0" borderId="7" xfId="0" applyNumberFormat="1" applyBorder="1" applyAlignment="1" applyProtection="1">
      <alignment horizontal="right" vertical="center"/>
      <protection locked="0"/>
    </xf>
    <xf numFmtId="0" fontId="1" fillId="0" borderId="56" xfId="0" applyFont="1" applyBorder="1" applyAlignment="1" applyProtection="1">
      <alignment horizontal="left" vertical="center" wrapText="1"/>
      <protection locked="0"/>
    </xf>
    <xf numFmtId="0" fontId="1" fillId="0" borderId="54" xfId="0" applyFont="1" applyBorder="1" applyAlignment="1" applyProtection="1">
      <alignment horizontal="left" vertical="center" wrapText="1"/>
      <protection locked="0"/>
    </xf>
    <xf numFmtId="0" fontId="0" fillId="0" borderId="56" xfId="0" applyBorder="1" applyAlignment="1" applyProtection="1">
      <alignment horizontal="center" vertical="center" textRotation="255"/>
      <protection locked="0"/>
    </xf>
    <xf numFmtId="0" fontId="0" fillId="0" borderId="54" xfId="0" applyBorder="1" applyAlignment="1" applyProtection="1">
      <alignment horizontal="center" vertical="center" textRotation="255"/>
      <protection locked="0"/>
    </xf>
    <xf numFmtId="0" fontId="4" fillId="0" borderId="8"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3" fillId="0" borderId="56" xfId="0" applyFont="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3" fillId="0" borderId="44" xfId="0" applyFont="1"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176" fontId="2" fillId="0" borderId="0" xfId="0" applyNumberFormat="1" applyFont="1" applyAlignment="1" applyProtection="1">
      <alignment horizontal="right" vertical="center"/>
      <protection locked="0"/>
    </xf>
    <xf numFmtId="0" fontId="1" fillId="0" borderId="44" xfId="0" applyFont="1" applyBorder="1" applyAlignment="1" applyProtection="1">
      <alignment horizontal="left" vertical="center" wrapText="1"/>
      <protection locked="0"/>
    </xf>
    <xf numFmtId="176" fontId="3" fillId="0" borderId="11" xfId="0" applyNumberFormat="1" applyFont="1" applyBorder="1" applyAlignment="1" applyProtection="1">
      <alignment horizontal="left" vertical="center"/>
      <protection locked="0"/>
    </xf>
    <xf numFmtId="176" fontId="0" fillId="0" borderId="56" xfId="0" applyNumberFormat="1" applyBorder="1" applyAlignment="1" applyProtection="1">
      <alignment horizontal="left" vertical="center"/>
      <protection locked="0"/>
    </xf>
    <xf numFmtId="0" fontId="4" fillId="0" borderId="0" xfId="0" applyFont="1" applyAlignment="1">
      <alignment horizontal="left" vertical="center" wrapText="1"/>
    </xf>
    <xf numFmtId="0" fontId="4" fillId="0" borderId="0" xfId="0" applyFont="1" applyAlignment="1">
      <alignment horizontal="left" vertical="top" wrapText="1"/>
    </xf>
    <xf numFmtId="6" fontId="0" fillId="0" borderId="56" xfId="2" applyFont="1" applyFill="1" applyBorder="1" applyAlignment="1">
      <alignment horizontal="center" vertical="center"/>
    </xf>
    <xf numFmtId="176" fontId="4" fillId="0" borderId="56" xfId="0" applyNumberFormat="1" applyFont="1" applyBorder="1" applyAlignment="1">
      <alignment horizontal="center" vertical="center"/>
    </xf>
    <xf numFmtId="176" fontId="4" fillId="0" borderId="42" xfId="0" applyNumberFormat="1" applyFont="1" applyBorder="1" applyAlignment="1">
      <alignment horizontal="center" vertical="center"/>
    </xf>
    <xf numFmtId="0" fontId="0" fillId="0" borderId="56" xfId="0" applyBorder="1" applyAlignment="1">
      <alignment horizontal="left" vertical="center" wrapText="1"/>
    </xf>
    <xf numFmtId="0" fontId="0" fillId="0" borderId="42" xfId="0" applyBorder="1" applyAlignment="1">
      <alignment horizontal="left" vertical="center" wrapText="1"/>
    </xf>
    <xf numFmtId="0" fontId="4" fillId="0" borderId="0" xfId="0" applyFont="1" applyAlignment="1">
      <alignment horizontal="left" wrapText="1"/>
    </xf>
    <xf numFmtId="185" fontId="4" fillId="0" borderId="56" xfId="0" applyNumberFormat="1" applyFont="1" applyBorder="1" applyAlignment="1">
      <alignment horizontal="center" vertical="center" shrinkToFit="1"/>
    </xf>
    <xf numFmtId="185" fontId="4" fillId="0" borderId="42" xfId="0" applyNumberFormat="1" applyFont="1" applyBorder="1" applyAlignment="1">
      <alignment horizontal="center" vertical="center" shrinkToFit="1"/>
    </xf>
    <xf numFmtId="0" fontId="0" fillId="0" borderId="56" xfId="0" applyBorder="1" applyAlignment="1">
      <alignment horizontal="left" vertical="center" shrinkToFit="1"/>
    </xf>
    <xf numFmtId="0" fontId="33" fillId="0" borderId="56" xfId="3" applyFont="1" applyBorder="1" applyAlignment="1" applyProtection="1">
      <alignment horizontal="center" vertical="center" wrapText="1" shrinkToFit="1"/>
      <protection locked="0"/>
    </xf>
    <xf numFmtId="0" fontId="27" fillId="0" borderId="54" xfId="3" applyFont="1" applyBorder="1" applyAlignment="1" applyProtection="1">
      <alignment horizontal="center" vertical="center" shrinkToFit="1"/>
      <protection locked="0"/>
    </xf>
    <xf numFmtId="0" fontId="27" fillId="0" borderId="52" xfId="3" applyFont="1" applyBorder="1" applyAlignment="1" applyProtection="1">
      <alignment horizontal="center" vertical="center" shrinkToFit="1"/>
      <protection locked="0"/>
    </xf>
    <xf numFmtId="0" fontId="27" fillId="0" borderId="55" xfId="3" applyFont="1" applyBorder="1" applyAlignment="1" applyProtection="1">
      <alignment horizontal="center" vertical="center" shrinkToFit="1"/>
      <protection locked="0"/>
    </xf>
    <xf numFmtId="0" fontId="0" fillId="0" borderId="56" xfId="0" applyBorder="1" applyAlignment="1" applyProtection="1">
      <alignment horizontal="center" vertical="center" wrapText="1"/>
      <protection locked="0"/>
    </xf>
    <xf numFmtId="0" fontId="0" fillId="0" borderId="90" xfId="0" applyBorder="1" applyAlignment="1">
      <alignment horizontal="left" vertical="center" shrinkToFit="1"/>
    </xf>
    <xf numFmtId="0" fontId="3" fillId="0" borderId="77" xfId="0" applyFont="1" applyBorder="1" applyAlignment="1">
      <alignment horizontal="distributed" vertical="center"/>
    </xf>
    <xf numFmtId="0" fontId="32" fillId="0" borderId="77" xfId="0" applyFont="1" applyBorder="1" applyAlignment="1">
      <alignment horizontal="center" vertical="center" shrinkToFit="1"/>
    </xf>
    <xf numFmtId="0" fontId="3" fillId="0" borderId="56" xfId="0" applyFont="1" applyBorder="1" applyAlignment="1">
      <alignment horizontal="center" vertical="center"/>
    </xf>
    <xf numFmtId="0" fontId="3" fillId="0" borderId="42" xfId="0" applyFont="1" applyBorder="1" applyAlignment="1">
      <alignment horizontal="center" vertical="center"/>
    </xf>
    <xf numFmtId="6" fontId="0" fillId="0" borderId="56" xfId="2" applyFont="1" applyFill="1" applyBorder="1" applyAlignment="1">
      <alignment horizontal="center" vertical="center" textRotation="255"/>
    </xf>
    <xf numFmtId="0" fontId="10" fillId="0" borderId="0" xfId="0" applyFont="1" applyAlignment="1">
      <alignment horizontal="center"/>
    </xf>
    <xf numFmtId="176" fontId="2" fillId="0" borderId="0" xfId="0" applyNumberFormat="1" applyFont="1" applyAlignment="1" applyProtection="1">
      <alignment horizontal="right"/>
      <protection locked="0"/>
    </xf>
    <xf numFmtId="0" fontId="0" fillId="0" borderId="0" xfId="0" applyProtection="1">
      <protection locked="0"/>
    </xf>
    <xf numFmtId="0" fontId="2" fillId="0" borderId="0" xfId="0" applyFont="1" applyAlignment="1" applyProtection="1">
      <alignment wrapText="1"/>
      <protection locked="0"/>
    </xf>
    <xf numFmtId="0" fontId="5" fillId="0" borderId="8" xfId="0" applyFont="1" applyBorder="1" applyProtection="1">
      <protection locked="0"/>
    </xf>
    <xf numFmtId="0" fontId="5" fillId="0" borderId="6" xfId="0" applyFont="1" applyBorder="1" applyAlignment="1" applyProtection="1">
      <alignment wrapText="1"/>
      <protection locked="0"/>
    </xf>
    <xf numFmtId="176" fontId="2" fillId="0" borderId="75" xfId="0" applyNumberFormat="1" applyFont="1" applyBorder="1" applyAlignment="1" applyProtection="1">
      <alignment horizontal="center" vertical="center"/>
      <protection locked="0"/>
    </xf>
    <xf numFmtId="176" fontId="0" fillId="0" borderId="75" xfId="0" applyNumberFormat="1" applyBorder="1" applyAlignment="1" applyProtection="1">
      <alignment horizontal="center"/>
      <protection locked="0"/>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5" fillId="0" borderId="0" xfId="0" applyFont="1" applyAlignment="1">
      <alignment horizontal="center"/>
    </xf>
    <xf numFmtId="0" fontId="40" fillId="0" borderId="56" xfId="3" applyFont="1" applyBorder="1" applyAlignment="1">
      <alignment horizontal="center" vertical="center" wrapText="1"/>
    </xf>
    <xf numFmtId="0" fontId="3" fillId="0" borderId="45" xfId="0" applyFont="1" applyBorder="1" applyAlignment="1">
      <alignment horizontal="distributed" vertical="center"/>
    </xf>
    <xf numFmtId="0" fontId="3" fillId="0" borderId="54" xfId="0" applyFont="1" applyBorder="1" applyAlignment="1">
      <alignment horizontal="distributed" vertical="center"/>
    </xf>
    <xf numFmtId="0" fontId="0" fillId="0" borderId="77" xfId="0" applyBorder="1" applyAlignment="1">
      <alignment horizontal="center" vertical="center"/>
    </xf>
    <xf numFmtId="0" fontId="33" fillId="0" borderId="54" xfId="3" applyFont="1" applyBorder="1" applyAlignment="1">
      <alignment horizontal="center" vertical="center" wrapText="1"/>
    </xf>
    <xf numFmtId="0" fontId="33" fillId="0" borderId="52" xfId="3" applyFont="1" applyBorder="1" applyAlignment="1">
      <alignment horizontal="center" vertical="center" wrapText="1"/>
    </xf>
    <xf numFmtId="0" fontId="27" fillId="0" borderId="55" xfId="3" applyFont="1" applyBorder="1" applyAlignment="1">
      <alignment horizontal="center" vertical="center" wrapText="1"/>
    </xf>
    <xf numFmtId="0" fontId="0" fillId="0" borderId="77" xfId="0" applyBorder="1" applyAlignment="1">
      <alignment horizontal="center" vertical="center" shrinkToFit="1"/>
    </xf>
    <xf numFmtId="0" fontId="40" fillId="0" borderId="54" xfId="3" applyFont="1" applyBorder="1" applyAlignment="1">
      <alignment horizontal="center" vertical="center" wrapText="1"/>
    </xf>
    <xf numFmtId="0" fontId="40" fillId="0" borderId="52" xfId="3" applyFont="1" applyBorder="1" applyAlignment="1">
      <alignment horizontal="center" vertical="center" wrapText="1"/>
    </xf>
    <xf numFmtId="0" fontId="40" fillId="0" borderId="90" xfId="3" applyFont="1" applyBorder="1" applyAlignment="1">
      <alignment horizontal="center" vertical="center" wrapText="1"/>
    </xf>
    <xf numFmtId="0" fontId="33" fillId="0" borderId="90" xfId="3" applyFont="1" applyBorder="1" applyAlignment="1">
      <alignment horizontal="center" vertical="center" wrapText="1"/>
    </xf>
    <xf numFmtId="0" fontId="3" fillId="0" borderId="0" xfId="0" applyFont="1" applyAlignment="1" applyProtection="1">
      <alignment horizontal="left" wrapText="1"/>
      <protection locked="0"/>
    </xf>
    <xf numFmtId="0" fontId="5" fillId="0" borderId="8" xfId="0" applyFont="1" applyBorder="1" applyAlignment="1" applyProtection="1">
      <alignment horizontal="left"/>
      <protection locked="0"/>
    </xf>
    <xf numFmtId="176" fontId="0" fillId="0" borderId="0" xfId="0" applyNumberFormat="1" applyProtection="1">
      <protection locked="0"/>
    </xf>
    <xf numFmtId="0" fontId="5" fillId="0" borderId="6" xfId="0" applyFont="1" applyBorder="1" applyAlignment="1" applyProtection="1">
      <alignment horizontal="left" wrapText="1"/>
      <protection locked="0"/>
    </xf>
    <xf numFmtId="0" fontId="27" fillId="0" borderId="0" xfId="0" applyFont="1" applyAlignment="1">
      <alignment wrapText="1"/>
    </xf>
    <xf numFmtId="0" fontId="24" fillId="0" borderId="0" xfId="0" applyFont="1" applyAlignment="1">
      <alignment wrapText="1"/>
    </xf>
    <xf numFmtId="0" fontId="0" fillId="0" borderId="66" xfId="0" applyBorder="1" applyAlignment="1">
      <alignment horizontal="center" vertical="center"/>
    </xf>
    <xf numFmtId="0" fontId="0" fillId="0" borderId="53" xfId="0" applyBorder="1" applyAlignment="1">
      <alignment horizontal="center" vertical="center"/>
    </xf>
    <xf numFmtId="0" fontId="42" fillId="0" borderId="12" xfId="1" applyFill="1" applyBorder="1" applyAlignment="1" applyProtection="1">
      <alignment horizontal="left" vertical="center"/>
      <protection locked="0"/>
    </xf>
    <xf numFmtId="0" fontId="3" fillId="0" borderId="66" xfId="0" applyFont="1" applyBorder="1" applyAlignment="1">
      <alignment horizontal="center" vertical="center" wrapText="1"/>
    </xf>
    <xf numFmtId="0" fontId="3" fillId="0" borderId="53" xfId="0" applyFont="1" applyBorder="1" applyAlignment="1">
      <alignment horizontal="center" vertical="center" wrapText="1"/>
    </xf>
    <xf numFmtId="0" fontId="42" fillId="0" borderId="0" xfId="1" applyAlignment="1" applyProtection="1">
      <alignment horizontal="left" vertical="top"/>
    </xf>
    <xf numFmtId="0" fontId="0" fillId="0" borderId="0" xfId="0" applyAlignment="1">
      <alignment horizontal="left" vertical="top" wrapText="1"/>
    </xf>
    <xf numFmtId="0" fontId="18" fillId="0" borderId="0" xfId="0" applyFont="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0" fillId="0" borderId="52" xfId="0" applyBorder="1" applyAlignment="1">
      <alignment horizontal="center" vertical="center"/>
    </xf>
    <xf numFmtId="0" fontId="0" fillId="0" borderId="90" xfId="0" applyBorder="1" applyAlignment="1">
      <alignment horizontal="center" vertical="center"/>
    </xf>
    <xf numFmtId="0" fontId="3" fillId="0" borderId="61" xfId="0" applyFont="1" applyBorder="1" applyAlignment="1">
      <alignment horizontal="distributed" vertical="center"/>
    </xf>
    <xf numFmtId="0" fontId="0" fillId="0" borderId="61" xfId="0" applyBorder="1" applyAlignment="1">
      <alignment horizontal="distributed" vertical="center"/>
    </xf>
    <xf numFmtId="0" fontId="3" fillId="0" borderId="59" xfId="0" applyFont="1" applyBorder="1" applyAlignment="1">
      <alignment horizontal="distributed" vertical="center"/>
    </xf>
    <xf numFmtId="0" fontId="0" fillId="0" borderId="59" xfId="0" applyBorder="1" applyAlignment="1">
      <alignment horizontal="distributed" vertical="center"/>
    </xf>
    <xf numFmtId="0" fontId="3" fillId="0" borderId="47" xfId="0" applyFont="1" applyBorder="1" applyAlignment="1">
      <alignment horizontal="distributed" vertical="center"/>
    </xf>
    <xf numFmtId="0" fontId="0" fillId="0" borderId="47" xfId="0" applyBorder="1" applyAlignment="1">
      <alignment horizontal="distributed" vertical="center"/>
    </xf>
    <xf numFmtId="0" fontId="3" fillId="0" borderId="0" xfId="0" applyFont="1" applyAlignment="1">
      <alignment horizontal="left" wrapText="1"/>
    </xf>
    <xf numFmtId="0" fontId="2" fillId="0" borderId="3" xfId="0" applyFont="1" applyBorder="1" applyAlignment="1">
      <alignment horizontal="left"/>
    </xf>
    <xf numFmtId="0" fontId="2" fillId="0" borderId="6" xfId="0" applyFont="1" applyBorder="1" applyAlignment="1">
      <alignment horizontal="left"/>
    </xf>
    <xf numFmtId="0" fontId="5" fillId="0" borderId="0" xfId="0" applyFont="1" applyAlignment="1">
      <alignment horizontal="left" wrapText="1"/>
    </xf>
    <xf numFmtId="0" fontId="5" fillId="0" borderId="3" xfId="0" applyFont="1" applyBorder="1" applyAlignment="1">
      <alignment horizontal="left" wrapText="1"/>
    </xf>
    <xf numFmtId="0" fontId="5" fillId="0" borderId="6" xfId="0" applyFont="1" applyBorder="1" applyAlignment="1">
      <alignment horizontal="left" wrapText="1"/>
    </xf>
    <xf numFmtId="0" fontId="11" fillId="0" borderId="0" xfId="0" applyFont="1" applyAlignment="1">
      <alignment horizontal="center" vertical="center"/>
    </xf>
    <xf numFmtId="0" fontId="26" fillId="0" borderId="0" xfId="0" applyFont="1" applyAlignment="1">
      <alignment horizontal="right" vertical="center"/>
    </xf>
    <xf numFmtId="0" fontId="26" fillId="0" borderId="0" xfId="0" applyFont="1" applyAlignment="1">
      <alignment horizontal="center"/>
    </xf>
    <xf numFmtId="0" fontId="11" fillId="0" borderId="0" xfId="0" applyFont="1" applyAlignment="1">
      <alignment vertical="center"/>
    </xf>
    <xf numFmtId="0" fontId="11"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2" fillId="0" borderId="92" xfId="0" applyFont="1" applyBorder="1" applyAlignment="1">
      <alignment horizontal="left"/>
    </xf>
    <xf numFmtId="0" fontId="3" fillId="0" borderId="1"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0" fillId="0" borderId="1" xfId="0" applyBorder="1" applyAlignment="1">
      <alignment horizontal="left" vertical="center"/>
    </xf>
    <xf numFmtId="0" fontId="0" fillId="0" borderId="10" xfId="0" applyBorder="1" applyAlignment="1">
      <alignment horizontal="left" vertical="center"/>
    </xf>
    <xf numFmtId="0" fontId="0" fillId="0" borderId="91" xfId="0" applyBorder="1" applyAlignment="1">
      <alignment horizontal="left" vertical="center"/>
    </xf>
    <xf numFmtId="0" fontId="0" fillId="0" borderId="1" xfId="0" applyBorder="1" applyAlignment="1">
      <alignment horizontal="right" vertical="center"/>
    </xf>
    <xf numFmtId="0" fontId="0" fillId="0" borderId="10" xfId="0" applyBorder="1" applyAlignment="1">
      <alignment horizontal="right" vertical="center"/>
    </xf>
    <xf numFmtId="0" fontId="0" fillId="0" borderId="91" xfId="0" applyBorder="1" applyAlignment="1">
      <alignment horizontal="right" vertical="center"/>
    </xf>
    <xf numFmtId="6" fontId="0" fillId="0" borderId="0" xfId="2" applyFont="1" applyAlignment="1">
      <alignment horizontal="distributed"/>
    </xf>
    <xf numFmtId="0" fontId="3" fillId="0" borderId="61"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59" xfId="0" applyFont="1" applyBorder="1" applyAlignment="1">
      <alignment horizontal="left" vertical="center"/>
    </xf>
    <xf numFmtId="0" fontId="3" fillId="0" borderId="13" xfId="0" applyFont="1" applyBorder="1" applyAlignment="1">
      <alignment horizontal="left" vertical="center"/>
    </xf>
    <xf numFmtId="0" fontId="2" fillId="0" borderId="0" xfId="0" applyFont="1" applyAlignment="1">
      <alignment horizontal="left"/>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1" xfId="0" applyFont="1" applyBorder="1" applyAlignment="1">
      <alignment horizontal="center" vertical="center"/>
    </xf>
    <xf numFmtId="0" fontId="0" fillId="0" borderId="92" xfId="0" applyBorder="1" applyAlignment="1">
      <alignment horizontal="right"/>
    </xf>
    <xf numFmtId="0" fontId="3" fillId="0" borderId="61" xfId="0" applyFont="1" applyBorder="1" applyAlignment="1">
      <alignment horizontal="left" vertical="center"/>
    </xf>
    <xf numFmtId="0" fontId="3" fillId="0" borderId="78" xfId="0" applyFont="1" applyBorder="1" applyAlignment="1">
      <alignment horizontal="left" vertical="center"/>
    </xf>
    <xf numFmtId="0" fontId="2" fillId="0" borderId="5" xfId="0" applyFont="1" applyBorder="1" applyAlignment="1">
      <alignment horizontal="center" vertical="center"/>
    </xf>
    <xf numFmtId="0" fontId="4" fillId="0" borderId="8" xfId="0" applyFont="1" applyBorder="1" applyAlignment="1">
      <alignment horizontal="center" vertical="center"/>
    </xf>
    <xf numFmtId="38" fontId="0" fillId="0" borderId="69" xfId="4" applyFont="1" applyBorder="1" applyAlignment="1">
      <alignment horizontal="center" vertical="center"/>
    </xf>
    <xf numFmtId="38" fontId="0" fillId="0" borderId="47" xfId="4"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93" xfId="0" applyFont="1" applyBorder="1" applyAlignment="1">
      <alignment horizontal="center" vertical="center" wrapText="1"/>
    </xf>
    <xf numFmtId="0" fontId="4" fillId="0" borderId="41" xfId="0" applyFont="1" applyBorder="1" applyAlignment="1">
      <alignment horizontal="center" vertical="center"/>
    </xf>
    <xf numFmtId="0" fontId="4" fillId="0" borderId="47" xfId="0" applyFont="1" applyBorder="1" applyAlignment="1">
      <alignment horizontal="center" vertical="center"/>
    </xf>
    <xf numFmtId="0" fontId="4" fillId="0" borderId="62" xfId="0" applyFont="1" applyBorder="1" applyAlignment="1">
      <alignment horizontal="center" vertical="center"/>
    </xf>
    <xf numFmtId="0" fontId="4" fillId="0" borderId="40" xfId="0" applyFont="1" applyBorder="1" applyAlignment="1">
      <alignment horizontal="center" vertical="center"/>
    </xf>
    <xf numFmtId="0" fontId="4" fillId="0" borderId="59" xfId="0" applyFont="1" applyBorder="1" applyAlignment="1">
      <alignment horizontal="center" vertical="center"/>
    </xf>
    <xf numFmtId="0" fontId="4" fillId="0" borderId="13" xfId="0" applyFont="1" applyBorder="1" applyAlignment="1">
      <alignment horizontal="center" vertical="center"/>
    </xf>
    <xf numFmtId="0" fontId="4" fillId="0" borderId="39" xfId="0" applyFont="1" applyBorder="1" applyAlignment="1">
      <alignment horizontal="center" vertical="center"/>
    </xf>
    <xf numFmtId="0" fontId="4" fillId="0" borderId="61" xfId="0" applyFont="1" applyBorder="1" applyAlignment="1">
      <alignment horizontal="center" vertical="center"/>
    </xf>
    <xf numFmtId="0" fontId="4" fillId="0" borderId="78" xfId="0" applyFont="1" applyBorder="1" applyAlignment="1">
      <alignment horizontal="center" vertical="center"/>
    </xf>
    <xf numFmtId="0" fontId="0" fillId="0" borderId="52" xfId="0" applyBorder="1" applyAlignment="1">
      <alignment horizontal="center" vertical="distributed" textRotation="255"/>
    </xf>
    <xf numFmtId="0" fontId="4" fillId="0" borderId="98" xfId="0" applyFont="1" applyBorder="1" applyAlignment="1">
      <alignment horizontal="center" vertical="center"/>
    </xf>
    <xf numFmtId="0" fontId="4" fillId="0" borderId="97" xfId="0" applyFont="1" applyBorder="1" applyAlignment="1">
      <alignment horizontal="center" vertical="center"/>
    </xf>
    <xf numFmtId="0" fontId="3" fillId="0" borderId="1"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0" xfId="0" applyFont="1" applyAlignment="1">
      <alignment horizontal="distributed" vertical="center" wrapText="1"/>
    </xf>
    <xf numFmtId="0" fontId="3" fillId="0" borderId="9" xfId="0" applyFont="1" applyBorder="1" applyAlignment="1">
      <alignment horizontal="distributed" vertical="center" wrapText="1"/>
    </xf>
    <xf numFmtId="0" fontId="3" fillId="0" borderId="91" xfId="0" applyFont="1" applyBorder="1" applyAlignment="1">
      <alignment horizontal="distributed" vertical="center" wrapText="1"/>
    </xf>
    <xf numFmtId="0" fontId="3" fillId="0" borderId="92" xfId="0" applyFont="1" applyBorder="1" applyAlignment="1">
      <alignment horizontal="distributed" vertical="center" wrapText="1"/>
    </xf>
    <xf numFmtId="0" fontId="3" fillId="0" borderId="93" xfId="0" applyFont="1" applyBorder="1" applyAlignment="1">
      <alignment horizontal="distributed" vertical="center" wrapText="1"/>
    </xf>
    <xf numFmtId="38" fontId="0" fillId="0" borderId="65" xfId="4" applyFont="1" applyBorder="1" applyAlignment="1">
      <alignment horizontal="center" vertical="center"/>
    </xf>
    <xf numFmtId="38" fontId="0" fillId="0" borderId="61" xfId="4" applyFont="1" applyBorder="1" applyAlignment="1">
      <alignment horizontal="center" vertical="center"/>
    </xf>
    <xf numFmtId="0" fontId="3" fillId="0" borderId="52" xfId="0" applyFont="1" applyBorder="1" applyAlignment="1">
      <alignment horizontal="center" vertical="center" textRotation="255"/>
    </xf>
    <xf numFmtId="0" fontId="3" fillId="0" borderId="90" xfId="0" applyFont="1" applyBorder="1" applyAlignment="1">
      <alignment horizontal="center" vertical="center" textRotation="255"/>
    </xf>
    <xf numFmtId="0" fontId="4" fillId="0" borderId="52" xfId="0" applyFont="1" applyBorder="1" applyAlignment="1">
      <alignment horizontal="center" vertical="center" textRotation="255"/>
    </xf>
    <xf numFmtId="0" fontId="4" fillId="0" borderId="90" xfId="0" applyFont="1" applyBorder="1" applyAlignment="1">
      <alignment horizontal="center" vertical="center" textRotation="255"/>
    </xf>
    <xf numFmtId="0" fontId="2" fillId="0" borderId="92" xfId="0" applyFont="1" applyBorder="1" applyAlignment="1">
      <alignment horizontal="center" vertical="center"/>
    </xf>
    <xf numFmtId="0" fontId="0" fillId="0" borderId="54" xfId="0" applyBorder="1" applyAlignment="1">
      <alignment horizontal="center" vertical="center" textRotation="255"/>
    </xf>
    <xf numFmtId="0" fontId="0" fillId="0" borderId="90" xfId="0" applyBorder="1" applyAlignment="1">
      <alignment horizontal="center" vertical="center" textRotation="255"/>
    </xf>
    <xf numFmtId="0" fontId="0" fillId="0" borderId="1" xfId="0" applyBorder="1" applyAlignment="1">
      <alignment horizontal="left" vertical="center" indent="1"/>
    </xf>
    <xf numFmtId="0" fontId="0" fillId="0" borderId="3" xfId="0" applyBorder="1" applyAlignment="1">
      <alignment horizontal="left" vertical="center" indent="1"/>
    </xf>
    <xf numFmtId="0" fontId="0" fillId="0" borderId="2" xfId="0" applyBorder="1" applyAlignment="1">
      <alignment horizontal="left" vertical="center" indent="1"/>
    </xf>
    <xf numFmtId="0" fontId="0" fillId="0" borderId="10" xfId="0" applyBorder="1" applyAlignment="1">
      <alignment horizontal="left" vertical="center" indent="1"/>
    </xf>
    <xf numFmtId="0" fontId="0" fillId="0" borderId="0" xfId="0" applyAlignment="1">
      <alignment horizontal="left" vertical="center" indent="1"/>
    </xf>
    <xf numFmtId="0" fontId="0" fillId="0" borderId="9" xfId="0" applyBorder="1" applyAlignment="1">
      <alignment horizontal="left" vertical="center" indent="1"/>
    </xf>
    <xf numFmtId="0" fontId="0" fillId="0" borderId="91" xfId="0" applyBorder="1" applyAlignment="1">
      <alignment horizontal="left" vertical="center" indent="1"/>
    </xf>
    <xf numFmtId="0" fontId="0" fillId="0" borderId="92" xfId="0" applyBorder="1" applyAlignment="1">
      <alignment horizontal="left" vertical="center" indent="1"/>
    </xf>
    <xf numFmtId="0" fontId="0" fillId="0" borderId="93" xfId="0" applyBorder="1" applyAlignment="1">
      <alignment horizontal="left" vertical="center" indent="1"/>
    </xf>
    <xf numFmtId="0" fontId="0" fillId="0" borderId="60" xfId="0" applyBorder="1" applyAlignment="1">
      <alignment horizontal="left" vertical="center"/>
    </xf>
    <xf numFmtId="0" fontId="0" fillId="0" borderId="80" xfId="0" applyBorder="1" applyAlignment="1">
      <alignment horizontal="left" vertical="center"/>
    </xf>
    <xf numFmtId="0" fontId="0" fillId="0" borderId="82" xfId="0" applyBorder="1" applyAlignment="1">
      <alignment horizontal="left" vertical="center"/>
    </xf>
    <xf numFmtId="0" fontId="0" fillId="0" borderId="49" xfId="0" applyBorder="1" applyAlignment="1">
      <alignment horizontal="left" vertical="center"/>
    </xf>
    <xf numFmtId="0" fontId="0" fillId="0" borderId="12" xfId="0" applyBorder="1" applyAlignment="1">
      <alignment horizontal="left" vertical="center"/>
    </xf>
    <xf numFmtId="0" fontId="0" fillId="0" borderId="83" xfId="0" applyBorder="1" applyAlignment="1">
      <alignment horizontal="left" vertical="center"/>
    </xf>
    <xf numFmtId="0" fontId="4" fillId="0" borderId="59" xfId="0" applyFont="1" applyBorder="1" applyAlignment="1">
      <alignment horizontal="left" vertical="center"/>
    </xf>
    <xf numFmtId="0" fontId="4" fillId="0" borderId="13" xfId="0" applyFont="1" applyBorder="1" applyAlignment="1">
      <alignment horizontal="left" vertical="center"/>
    </xf>
    <xf numFmtId="0" fontId="3" fillId="0" borderId="47" xfId="0" applyFont="1" applyBorder="1" applyAlignment="1">
      <alignment horizontal="left" vertical="center"/>
    </xf>
    <xf numFmtId="0" fontId="3" fillId="0" borderId="62" xfId="0" applyFont="1" applyBorder="1" applyAlignment="1">
      <alignment horizontal="left" vertical="center"/>
    </xf>
    <xf numFmtId="0" fontId="0" fillId="0" borderId="45" xfId="0" applyBorder="1" applyAlignment="1">
      <alignment horizontal="left" vertical="center"/>
    </xf>
    <xf numFmtId="0" fontId="2" fillId="0" borderId="3" xfId="0" applyFont="1" applyBorder="1" applyAlignment="1">
      <alignment horizontal="left" wrapText="1"/>
    </xf>
    <xf numFmtId="0" fontId="2" fillId="0" borderId="6" xfId="0" applyFont="1" applyBorder="1" applyAlignment="1">
      <alignment horizontal="left" wrapText="1"/>
    </xf>
    <xf numFmtId="0" fontId="5" fillId="0" borderId="3" xfId="0" applyFont="1" applyBorder="1" applyAlignment="1">
      <alignment horizontal="left"/>
    </xf>
    <xf numFmtId="0" fontId="5" fillId="0" borderId="6" xfId="0" applyFont="1" applyBorder="1" applyAlignment="1">
      <alignment horizontal="left"/>
    </xf>
    <xf numFmtId="0" fontId="3" fillId="0" borderId="45" xfId="0" applyFont="1" applyBorder="1" applyAlignment="1">
      <alignment horizontal="left" vertical="center"/>
    </xf>
    <xf numFmtId="0" fontId="0" fillId="0" borderId="44" xfId="0" applyBorder="1" applyAlignment="1">
      <alignment horizontal="left" vertical="center"/>
    </xf>
    <xf numFmtId="0" fontId="3" fillId="0" borderId="44" xfId="0" applyFont="1" applyBorder="1" applyAlignment="1">
      <alignment horizontal="left" vertical="center"/>
    </xf>
    <xf numFmtId="0" fontId="0" fillId="0" borderId="42" xfId="0" applyBorder="1" applyAlignment="1">
      <alignment horizontal="left" vertical="center"/>
    </xf>
    <xf numFmtId="0" fontId="11" fillId="0" borderId="0" xfId="0" applyFont="1" applyAlignment="1">
      <alignment horizontal="distributed" vertical="top"/>
    </xf>
    <xf numFmtId="0" fontId="11" fillId="0" borderId="0" xfId="0" applyFont="1" applyAlignment="1">
      <alignment horizontal="distributed"/>
    </xf>
    <xf numFmtId="0" fontId="3" fillId="0" borderId="42" xfId="0" applyFont="1" applyBorder="1" applyAlignment="1">
      <alignment horizontal="left" vertical="center"/>
    </xf>
    <xf numFmtId="0" fontId="11" fillId="0" borderId="0" xfId="0" applyFont="1" applyAlignment="1">
      <alignment horizontal="left" vertical="center"/>
    </xf>
    <xf numFmtId="0" fontId="26" fillId="0" borderId="0" xfId="0" applyFont="1" applyAlignment="1">
      <alignment horizontal="left" vertical="center"/>
    </xf>
    <xf numFmtId="0" fontId="8" fillId="0" borderId="39" xfId="0" applyFont="1" applyBorder="1" applyAlignment="1">
      <alignment horizontal="center" vertical="center"/>
    </xf>
    <xf numFmtId="0" fontId="8" fillId="0" borderId="61" xfId="0" applyFont="1" applyBorder="1" applyAlignment="1">
      <alignment horizontal="center" vertical="center"/>
    </xf>
    <xf numFmtId="0" fontId="8" fillId="0" borderId="78" xfId="0" applyFont="1" applyBorder="1" applyAlignment="1">
      <alignment horizontal="center" vertical="center"/>
    </xf>
    <xf numFmtId="0" fontId="8" fillId="0" borderId="40" xfId="0" applyFont="1" applyBorder="1" applyAlignment="1">
      <alignment horizontal="center" vertical="center"/>
    </xf>
    <xf numFmtId="0" fontId="8" fillId="0" borderId="59" xfId="0" applyFont="1" applyBorder="1" applyAlignment="1">
      <alignment horizontal="center" vertical="center"/>
    </xf>
    <xf numFmtId="0" fontId="8" fillId="0" borderId="13" xfId="0" applyFont="1" applyBorder="1" applyAlignment="1">
      <alignment horizontal="center" vertical="center"/>
    </xf>
    <xf numFmtId="0" fontId="8" fillId="0" borderId="40" xfId="0" applyFont="1" applyBorder="1" applyAlignment="1">
      <alignment horizontal="center"/>
    </xf>
    <xf numFmtId="0" fontId="8" fillId="0" borderId="59" xfId="0" applyFont="1" applyBorder="1" applyAlignment="1">
      <alignment horizontal="center"/>
    </xf>
    <xf numFmtId="0" fontId="8" fillId="0" borderId="13" xfId="0" applyFont="1" applyBorder="1" applyAlignment="1">
      <alignment horizontal="center"/>
    </xf>
    <xf numFmtId="0" fontId="8" fillId="0" borderId="41" xfId="0" applyFont="1" applyBorder="1" applyAlignment="1">
      <alignment horizontal="center" vertical="center"/>
    </xf>
    <xf numFmtId="0" fontId="8" fillId="0" borderId="47" xfId="0" applyFont="1" applyBorder="1" applyAlignment="1">
      <alignment horizontal="center" vertical="center"/>
    </xf>
    <xf numFmtId="0" fontId="8" fillId="0" borderId="62" xfId="0" applyFont="1" applyBorder="1" applyAlignment="1">
      <alignment horizontal="center"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40" xfId="0" applyBorder="1" applyAlignment="1">
      <alignment horizontal="left" vertical="center"/>
    </xf>
    <xf numFmtId="0" fontId="0" fillId="0" borderId="59" xfId="0" applyBorder="1" applyAlignment="1">
      <alignment horizontal="left" vertical="center"/>
    </xf>
    <xf numFmtId="0" fontId="0" fillId="0" borderId="13" xfId="0" applyBorder="1" applyAlignment="1">
      <alignment horizontal="left" vertical="center"/>
    </xf>
    <xf numFmtId="0" fontId="0" fillId="0" borderId="41" xfId="0" applyBorder="1" applyAlignment="1">
      <alignment horizontal="left" vertical="center"/>
    </xf>
    <xf numFmtId="0" fontId="0" fillId="0" borderId="47" xfId="0" applyBorder="1" applyAlignment="1">
      <alignment horizontal="left" vertical="center"/>
    </xf>
    <xf numFmtId="0" fontId="0" fillId="0" borderId="62" xfId="0" applyBorder="1" applyAlignment="1">
      <alignment horizontal="left" vertical="center"/>
    </xf>
    <xf numFmtId="0" fontId="0" fillId="0" borderId="39" xfId="0" applyBorder="1" applyAlignment="1">
      <alignment horizontal="left" vertical="center"/>
    </xf>
    <xf numFmtId="0" fontId="0" fillId="0" borderId="61" xfId="0" applyBorder="1" applyAlignment="1">
      <alignment horizontal="left" vertical="center"/>
    </xf>
    <xf numFmtId="0" fontId="0" fillId="0" borderId="78" xfId="0" applyBorder="1" applyAlignment="1">
      <alignment horizontal="left" vertical="center"/>
    </xf>
    <xf numFmtId="0" fontId="2" fillId="0" borderId="0" xfId="0" applyFont="1" applyAlignment="1">
      <alignment horizontal="left"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8" xfId="0" applyBorder="1" applyAlignment="1">
      <alignment horizontal="right" vertical="center"/>
    </xf>
    <xf numFmtId="0" fontId="0" fillId="0" borderId="7" xfId="0" applyBorder="1" applyAlignment="1">
      <alignment horizontal="center" vertical="center" wrapText="1"/>
    </xf>
    <xf numFmtId="176" fontId="2" fillId="0" borderId="0" xfId="0" applyNumberFormat="1" applyFont="1" applyAlignment="1">
      <alignment horizontal="right"/>
    </xf>
    <xf numFmtId="38" fontId="0" fillId="0" borderId="7" xfId="4" applyFont="1" applyBorder="1" applyAlignment="1">
      <alignment horizontal="right" vertical="center"/>
    </xf>
    <xf numFmtId="38" fontId="0" fillId="0" borderId="8" xfId="4" applyFont="1" applyBorder="1" applyAlignment="1">
      <alignment horizontal="right" vertical="center"/>
    </xf>
    <xf numFmtId="38" fontId="0" fillId="0" borderId="8" xfId="4" applyFont="1" applyFill="1" applyBorder="1" applyAlignment="1">
      <alignment horizontal="righ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0" fillId="0" borderId="1" xfId="0" applyBorder="1" applyAlignment="1">
      <alignment horizontal="left"/>
    </xf>
    <xf numFmtId="0" fontId="0" fillId="0" borderId="3" xfId="0" applyBorder="1" applyAlignment="1">
      <alignment horizontal="left"/>
    </xf>
    <xf numFmtId="0" fontId="0" fillId="0" borderId="2" xfId="0" applyBorder="1" applyAlignment="1">
      <alignment horizontal="left"/>
    </xf>
    <xf numFmtId="176" fontId="2" fillId="0" borderId="0" xfId="0" applyNumberFormat="1" applyFont="1" applyAlignment="1">
      <alignment horizontal="center"/>
    </xf>
    <xf numFmtId="0" fontId="0" fillId="0" borderId="6" xfId="0" applyBorder="1" applyAlignment="1">
      <alignment horizontal="left" vertical="center"/>
    </xf>
    <xf numFmtId="0" fontId="3" fillId="0" borderId="92" xfId="0" applyFont="1" applyBorder="1" applyAlignment="1">
      <alignment horizontal="left" vertical="center"/>
    </xf>
    <xf numFmtId="0" fontId="22" fillId="4" borderId="128" xfId="6" applyFont="1" applyFill="1" applyBorder="1" applyAlignment="1">
      <alignment horizontal="center" vertical="top" textRotation="255"/>
    </xf>
    <xf numFmtId="0" fontId="4" fillId="4" borderId="21" xfId="0" applyFont="1" applyFill="1" applyBorder="1" applyAlignment="1">
      <alignment vertical="top" textRotation="255"/>
    </xf>
    <xf numFmtId="0" fontId="4" fillId="4" borderId="125" xfId="0" applyFont="1" applyFill="1" applyBorder="1" applyAlignment="1">
      <alignment vertical="top" textRotation="255"/>
    </xf>
    <xf numFmtId="0" fontId="22" fillId="4" borderId="14" xfId="6" applyFont="1" applyFill="1" applyBorder="1" applyAlignment="1">
      <alignment horizontal="center" vertical="top" textRotation="255"/>
    </xf>
    <xf numFmtId="0" fontId="4" fillId="4" borderId="15" xfId="0" applyFont="1" applyFill="1" applyBorder="1" applyAlignment="1">
      <alignment vertical="top" textRotation="255"/>
    </xf>
    <xf numFmtId="0" fontId="4" fillId="4" borderId="105" xfId="0" applyFont="1" applyFill="1" applyBorder="1" applyAlignment="1">
      <alignment vertical="top" textRotation="255"/>
    </xf>
    <xf numFmtId="0" fontId="22" fillId="2" borderId="14" xfId="6" applyFont="1" applyBorder="1" applyAlignment="1">
      <alignment horizontal="center" vertical="top" textRotation="255"/>
    </xf>
    <xf numFmtId="0" fontId="4" fillId="0" borderId="15" xfId="0" applyFont="1" applyBorder="1" applyAlignment="1">
      <alignment vertical="top" textRotation="255"/>
    </xf>
    <xf numFmtId="0" fontId="4" fillId="0" borderId="105" xfId="0" applyFont="1" applyBorder="1" applyAlignment="1">
      <alignment vertical="top" textRotation="255"/>
    </xf>
    <xf numFmtId="0" fontId="54" fillId="2" borderId="14" xfId="6" applyFont="1" applyBorder="1" applyAlignment="1">
      <alignment horizontal="center" vertical="top" textRotation="255" wrapText="1"/>
    </xf>
    <xf numFmtId="0" fontId="23" fillId="0" borderId="15" xfId="0" applyFont="1" applyBorder="1" applyAlignment="1">
      <alignment vertical="top" textRotation="255" wrapText="1"/>
    </xf>
    <xf numFmtId="0" fontId="23" fillId="0" borderId="105" xfId="0" applyFont="1" applyBorder="1" applyAlignment="1">
      <alignment vertical="top" textRotation="255" wrapText="1"/>
    </xf>
    <xf numFmtId="0" fontId="54" fillId="2" borderId="14" xfId="6" applyFont="1" applyBorder="1" applyAlignment="1">
      <alignment horizontal="center" vertical="top" textRotation="255"/>
    </xf>
    <xf numFmtId="0" fontId="23" fillId="0" borderId="15" xfId="0" applyFont="1" applyBorder="1" applyAlignment="1">
      <alignment vertical="top" textRotation="255"/>
    </xf>
    <xf numFmtId="0" fontId="23" fillId="0" borderId="105" xfId="0" applyFont="1" applyBorder="1" applyAlignment="1">
      <alignment vertical="top" textRotation="255"/>
    </xf>
    <xf numFmtId="0" fontId="22" fillId="2" borderId="127" xfId="6" applyFont="1" applyBorder="1" applyAlignment="1">
      <alignment horizontal="center" vertical="top" textRotation="255"/>
    </xf>
    <xf numFmtId="0" fontId="4" fillId="0" borderId="23" xfId="0" applyFont="1" applyBorder="1" applyAlignment="1">
      <alignment vertical="top" textRotation="255"/>
    </xf>
    <xf numFmtId="0" fontId="4" fillId="0" borderId="104" xfId="0" applyFont="1" applyBorder="1" applyAlignment="1">
      <alignment vertical="top" textRotation="255"/>
    </xf>
    <xf numFmtId="0" fontId="22" fillId="2" borderId="87" xfId="6" applyFont="1" applyBorder="1" applyAlignment="1">
      <alignment horizontal="center" vertical="top" textRotation="255"/>
    </xf>
    <xf numFmtId="0" fontId="4" fillId="0" borderId="126" xfId="0" applyFont="1" applyBorder="1" applyAlignment="1">
      <alignment vertical="top" textRotation="255"/>
    </xf>
    <xf numFmtId="0" fontId="4" fillId="0" borderId="116" xfId="0" applyFont="1" applyBorder="1" applyAlignment="1">
      <alignment vertical="top" textRotation="255"/>
    </xf>
    <xf numFmtId="0" fontId="2" fillId="4" borderId="0" xfId="0" applyFont="1" applyFill="1" applyAlignment="1">
      <alignment horizontal="left" vertical="center" wrapText="1"/>
    </xf>
  </cellXfs>
  <cellStyles count="7">
    <cellStyle name="ハイパーリンク" xfId="1" builtinId="8"/>
    <cellStyle name="桁区切り" xfId="4" builtinId="6"/>
    <cellStyle name="通貨" xfId="2" builtinId="7"/>
    <cellStyle name="通貨 2" xfId="5" xr:uid="{5812CE37-7775-4854-849F-EB34AAD97361}"/>
    <cellStyle name="標準" xfId="0" builtinId="0"/>
    <cellStyle name="標準_作業員名簿1" xfId="3" xr:uid="{00000000-0005-0000-0000-000003000000}"/>
    <cellStyle name="標準_資格一覧 2" xfId="6" xr:uid="{3845C458-F3CC-44AA-AA7C-6B705EBD1F0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CC"/>
      <color rgb="FFFFFF66"/>
      <color rgb="FFCCFF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3</xdr:col>
      <xdr:colOff>28575</xdr:colOff>
      <xdr:row>1</xdr:row>
      <xdr:rowOff>28575</xdr:rowOff>
    </xdr:from>
    <xdr:to>
      <xdr:col>3</xdr:col>
      <xdr:colOff>342900</xdr:colOff>
      <xdr:row>1</xdr:row>
      <xdr:rowOff>152400</xdr:rowOff>
    </xdr:to>
    <xdr:sp macro="" textlink="">
      <xdr:nvSpPr>
        <xdr:cNvPr id="18563" name="Rectangle 12">
          <a:extLst>
            <a:ext uri="{FF2B5EF4-FFF2-40B4-BE49-F238E27FC236}">
              <a16:creationId xmlns:a16="http://schemas.microsoft.com/office/drawing/2014/main" id="{00000000-0008-0000-0000-000083480000}"/>
            </a:ext>
          </a:extLst>
        </xdr:cNvPr>
        <xdr:cNvSpPr>
          <a:spLocks noChangeArrowheads="1"/>
        </xdr:cNvSpPr>
      </xdr:nvSpPr>
      <xdr:spPr bwMode="auto">
        <a:xfrm>
          <a:off x="581025" y="200025"/>
          <a:ext cx="314325" cy="123825"/>
        </a:xfrm>
        <a:prstGeom prst="rect">
          <a:avLst/>
        </a:prstGeom>
        <a:solidFill>
          <a:srgbClr val="FF99CC"/>
        </a:solidFill>
        <a:ln w="9525">
          <a:solidFill>
            <a:srgbClr val="000000"/>
          </a:solidFill>
          <a:miter lim="800000"/>
          <a:headEnd/>
          <a:tailEnd/>
        </a:ln>
      </xdr:spPr>
      <xdr:txBody>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19050</xdr:colOff>
      <xdr:row>20</xdr:row>
      <xdr:rowOff>66675</xdr:rowOff>
    </xdr:from>
    <xdr:to>
      <xdr:col>29</xdr:col>
      <xdr:colOff>76200</xdr:colOff>
      <xdr:row>20</xdr:row>
      <xdr:rowOff>247650</xdr:rowOff>
    </xdr:to>
    <xdr:sp macro="" textlink="">
      <xdr:nvSpPr>
        <xdr:cNvPr id="1027" name="テキスト 3">
          <a:extLst>
            <a:ext uri="{FF2B5EF4-FFF2-40B4-BE49-F238E27FC236}">
              <a16:creationId xmlns:a16="http://schemas.microsoft.com/office/drawing/2014/main" id="{00000000-0008-0000-0200-000003040000}"/>
            </a:ext>
          </a:extLst>
        </xdr:cNvPr>
        <xdr:cNvSpPr txBox="1">
          <a:spLocks noChangeArrowheads="1"/>
        </xdr:cNvSpPr>
      </xdr:nvSpPr>
      <xdr:spPr bwMode="auto">
        <a:xfrm>
          <a:off x="3276600" y="4638675"/>
          <a:ext cx="2047875" cy="1809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施工体制台帳作成建設工事の通知</a:t>
          </a:r>
        </a:p>
      </xdr:txBody>
    </xdr:sp>
    <xdr:clientData/>
  </xdr:twoCellAnchor>
  <xdr:twoCellAnchor>
    <xdr:from>
      <xdr:col>11</xdr:col>
      <xdr:colOff>0</xdr:colOff>
      <xdr:row>22</xdr:row>
      <xdr:rowOff>57150</xdr:rowOff>
    </xdr:from>
    <xdr:to>
      <xdr:col>17</xdr:col>
      <xdr:colOff>57150</xdr:colOff>
      <xdr:row>22</xdr:row>
      <xdr:rowOff>238125</xdr:rowOff>
    </xdr:to>
    <xdr:sp macro="" textlink="">
      <xdr:nvSpPr>
        <xdr:cNvPr id="1028" name="テキスト 4">
          <a:extLst>
            <a:ext uri="{FF2B5EF4-FFF2-40B4-BE49-F238E27FC236}">
              <a16:creationId xmlns:a16="http://schemas.microsoft.com/office/drawing/2014/main" id="{00000000-0008-0000-0200-000004040000}"/>
            </a:ext>
          </a:extLst>
        </xdr:cNvPr>
        <xdr:cNvSpPr txBox="1">
          <a:spLocks noChangeArrowheads="1"/>
        </xdr:cNvSpPr>
      </xdr:nvSpPr>
      <xdr:spPr bwMode="auto">
        <a:xfrm>
          <a:off x="1990725" y="5238750"/>
          <a:ext cx="1143000" cy="1809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施工体制台帳様式</a:t>
          </a:r>
        </a:p>
      </xdr:txBody>
    </xdr:sp>
    <xdr:clientData/>
  </xdr:twoCellAnchor>
  <xdr:twoCellAnchor>
    <xdr:from>
      <xdr:col>23</xdr:col>
      <xdr:colOff>28575</xdr:colOff>
      <xdr:row>23</xdr:row>
      <xdr:rowOff>57150</xdr:rowOff>
    </xdr:from>
    <xdr:to>
      <xdr:col>30</xdr:col>
      <xdr:colOff>28575</xdr:colOff>
      <xdr:row>23</xdr:row>
      <xdr:rowOff>247650</xdr:rowOff>
    </xdr:to>
    <xdr:sp macro="" textlink="">
      <xdr:nvSpPr>
        <xdr:cNvPr id="1029" name="テキスト 5">
          <a:extLst>
            <a:ext uri="{FF2B5EF4-FFF2-40B4-BE49-F238E27FC236}">
              <a16:creationId xmlns:a16="http://schemas.microsoft.com/office/drawing/2014/main" id="{00000000-0008-0000-0200-000005040000}"/>
            </a:ext>
          </a:extLst>
        </xdr:cNvPr>
        <xdr:cNvSpPr txBox="1">
          <a:spLocks noChangeArrowheads="1"/>
        </xdr:cNvSpPr>
      </xdr:nvSpPr>
      <xdr:spPr bwMode="auto">
        <a:xfrm>
          <a:off x="4191000" y="5543550"/>
          <a:ext cx="1266825" cy="1905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統一様式第１号－甲</a:t>
          </a:r>
        </a:p>
      </xdr:txBody>
    </xdr:sp>
    <xdr:clientData/>
  </xdr:twoCellAnchor>
  <xdr:twoCellAnchor>
    <xdr:from>
      <xdr:col>12</xdr:col>
      <xdr:colOff>95250</xdr:colOff>
      <xdr:row>24</xdr:row>
      <xdr:rowOff>57150</xdr:rowOff>
    </xdr:from>
    <xdr:to>
      <xdr:col>19</xdr:col>
      <xdr:colOff>95250</xdr:colOff>
      <xdr:row>24</xdr:row>
      <xdr:rowOff>247650</xdr:rowOff>
    </xdr:to>
    <xdr:sp macro="" textlink="">
      <xdr:nvSpPr>
        <xdr:cNvPr id="1030" name="テキスト 6">
          <a:extLst>
            <a:ext uri="{FF2B5EF4-FFF2-40B4-BE49-F238E27FC236}">
              <a16:creationId xmlns:a16="http://schemas.microsoft.com/office/drawing/2014/main" id="{00000000-0008-0000-0200-000006040000}"/>
            </a:ext>
          </a:extLst>
        </xdr:cNvPr>
        <xdr:cNvSpPr txBox="1">
          <a:spLocks noChangeArrowheads="1"/>
        </xdr:cNvSpPr>
      </xdr:nvSpPr>
      <xdr:spPr bwMode="auto">
        <a:xfrm>
          <a:off x="2266950" y="5848350"/>
          <a:ext cx="1266825" cy="1905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統一様式第１号－乙</a:t>
          </a:r>
        </a:p>
      </xdr:txBody>
    </xdr:sp>
    <xdr:clientData/>
  </xdr:twoCellAnchor>
  <xdr:twoCellAnchor>
    <xdr:from>
      <xdr:col>10</xdr:col>
      <xdr:colOff>19050</xdr:colOff>
      <xdr:row>25</xdr:row>
      <xdr:rowOff>57150</xdr:rowOff>
    </xdr:from>
    <xdr:to>
      <xdr:col>17</xdr:col>
      <xdr:colOff>142875</xdr:colOff>
      <xdr:row>25</xdr:row>
      <xdr:rowOff>247650</xdr:rowOff>
    </xdr:to>
    <xdr:sp macro="" textlink="">
      <xdr:nvSpPr>
        <xdr:cNvPr id="1031" name="テキスト 7">
          <a:extLst>
            <a:ext uri="{FF2B5EF4-FFF2-40B4-BE49-F238E27FC236}">
              <a16:creationId xmlns:a16="http://schemas.microsoft.com/office/drawing/2014/main" id="{00000000-0008-0000-0200-000007040000}"/>
            </a:ext>
          </a:extLst>
        </xdr:cNvPr>
        <xdr:cNvSpPr txBox="1">
          <a:spLocks noChangeArrowheads="1"/>
        </xdr:cNvSpPr>
      </xdr:nvSpPr>
      <xdr:spPr bwMode="auto">
        <a:xfrm>
          <a:off x="1828800" y="6153150"/>
          <a:ext cx="1390650" cy="1905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労務・安全様式第１号</a:t>
          </a:r>
        </a:p>
      </xdr:txBody>
    </xdr:sp>
    <xdr:clientData/>
  </xdr:twoCellAnchor>
  <xdr:twoCellAnchor>
    <xdr:from>
      <xdr:col>11</xdr:col>
      <xdr:colOff>9525</xdr:colOff>
      <xdr:row>28</xdr:row>
      <xdr:rowOff>66675</xdr:rowOff>
    </xdr:from>
    <xdr:to>
      <xdr:col>18</xdr:col>
      <xdr:colOff>133350</xdr:colOff>
      <xdr:row>28</xdr:row>
      <xdr:rowOff>247650</xdr:rowOff>
    </xdr:to>
    <xdr:sp macro="" textlink="">
      <xdr:nvSpPr>
        <xdr:cNvPr id="1032" name="テキスト 8">
          <a:extLst>
            <a:ext uri="{FF2B5EF4-FFF2-40B4-BE49-F238E27FC236}">
              <a16:creationId xmlns:a16="http://schemas.microsoft.com/office/drawing/2014/main" id="{00000000-0008-0000-0200-000008040000}"/>
            </a:ext>
          </a:extLst>
        </xdr:cNvPr>
        <xdr:cNvSpPr txBox="1">
          <a:spLocks noChangeArrowheads="1"/>
        </xdr:cNvSpPr>
      </xdr:nvSpPr>
      <xdr:spPr bwMode="auto">
        <a:xfrm>
          <a:off x="2000250" y="7077075"/>
          <a:ext cx="1390650" cy="1809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労務・安全様式第４号</a:t>
          </a:r>
        </a:p>
      </xdr:txBody>
    </xdr:sp>
    <xdr:clientData/>
  </xdr:twoCellAnchor>
  <xdr:twoCellAnchor>
    <xdr:from>
      <xdr:col>16</xdr:col>
      <xdr:colOff>19050</xdr:colOff>
      <xdr:row>29</xdr:row>
      <xdr:rowOff>66675</xdr:rowOff>
    </xdr:from>
    <xdr:to>
      <xdr:col>23</xdr:col>
      <xdr:colOff>142875</xdr:colOff>
      <xdr:row>29</xdr:row>
      <xdr:rowOff>247650</xdr:rowOff>
    </xdr:to>
    <xdr:sp macro="" textlink="">
      <xdr:nvSpPr>
        <xdr:cNvPr id="1033" name="テキスト 9">
          <a:extLst>
            <a:ext uri="{FF2B5EF4-FFF2-40B4-BE49-F238E27FC236}">
              <a16:creationId xmlns:a16="http://schemas.microsoft.com/office/drawing/2014/main" id="{00000000-0008-0000-0200-000009040000}"/>
            </a:ext>
          </a:extLst>
        </xdr:cNvPr>
        <xdr:cNvSpPr txBox="1">
          <a:spLocks noChangeArrowheads="1"/>
        </xdr:cNvSpPr>
      </xdr:nvSpPr>
      <xdr:spPr bwMode="auto">
        <a:xfrm>
          <a:off x="2914650" y="7381875"/>
          <a:ext cx="1390650" cy="1809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労務・安全様式第５号</a:t>
          </a:r>
        </a:p>
      </xdr:txBody>
    </xdr:sp>
    <xdr:clientData/>
  </xdr:twoCellAnchor>
  <xdr:twoCellAnchor>
    <xdr:from>
      <xdr:col>12</xdr:col>
      <xdr:colOff>28575</xdr:colOff>
      <xdr:row>30</xdr:row>
      <xdr:rowOff>57150</xdr:rowOff>
    </xdr:from>
    <xdr:to>
      <xdr:col>19</xdr:col>
      <xdr:colOff>152400</xdr:colOff>
      <xdr:row>30</xdr:row>
      <xdr:rowOff>247650</xdr:rowOff>
    </xdr:to>
    <xdr:sp macro="" textlink="">
      <xdr:nvSpPr>
        <xdr:cNvPr id="1034" name="テキスト 10">
          <a:extLst>
            <a:ext uri="{FF2B5EF4-FFF2-40B4-BE49-F238E27FC236}">
              <a16:creationId xmlns:a16="http://schemas.microsoft.com/office/drawing/2014/main" id="{00000000-0008-0000-0200-00000A040000}"/>
            </a:ext>
          </a:extLst>
        </xdr:cNvPr>
        <xdr:cNvSpPr txBox="1">
          <a:spLocks noChangeArrowheads="1"/>
        </xdr:cNvSpPr>
      </xdr:nvSpPr>
      <xdr:spPr bwMode="auto">
        <a:xfrm>
          <a:off x="2200275" y="7677150"/>
          <a:ext cx="1390650" cy="1905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労務・安全様式第６号</a:t>
          </a:r>
        </a:p>
      </xdr:txBody>
    </xdr:sp>
    <xdr:clientData/>
  </xdr:twoCellAnchor>
  <xdr:twoCellAnchor>
    <xdr:from>
      <xdr:col>18</xdr:col>
      <xdr:colOff>28575</xdr:colOff>
      <xdr:row>26</xdr:row>
      <xdr:rowOff>57150</xdr:rowOff>
    </xdr:from>
    <xdr:to>
      <xdr:col>25</xdr:col>
      <xdr:colOff>152400</xdr:colOff>
      <xdr:row>26</xdr:row>
      <xdr:rowOff>247650</xdr:rowOff>
    </xdr:to>
    <xdr:sp macro="" textlink="">
      <xdr:nvSpPr>
        <xdr:cNvPr id="1038" name="テキスト 14">
          <a:extLst>
            <a:ext uri="{FF2B5EF4-FFF2-40B4-BE49-F238E27FC236}">
              <a16:creationId xmlns:a16="http://schemas.microsoft.com/office/drawing/2014/main" id="{00000000-0008-0000-0200-00000E040000}"/>
            </a:ext>
          </a:extLst>
        </xdr:cNvPr>
        <xdr:cNvSpPr txBox="1">
          <a:spLocks noChangeArrowheads="1"/>
        </xdr:cNvSpPr>
      </xdr:nvSpPr>
      <xdr:spPr bwMode="auto">
        <a:xfrm>
          <a:off x="3286125" y="6457950"/>
          <a:ext cx="1390650" cy="1905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労務・安全様式第２号</a:t>
          </a:r>
        </a:p>
      </xdr:txBody>
    </xdr:sp>
    <xdr:clientData/>
  </xdr:twoCellAnchor>
  <xdr:twoCellAnchor>
    <xdr:from>
      <xdr:col>18</xdr:col>
      <xdr:colOff>28575</xdr:colOff>
      <xdr:row>27</xdr:row>
      <xdr:rowOff>66675</xdr:rowOff>
    </xdr:from>
    <xdr:to>
      <xdr:col>25</xdr:col>
      <xdr:colOff>152400</xdr:colOff>
      <xdr:row>27</xdr:row>
      <xdr:rowOff>247650</xdr:rowOff>
    </xdr:to>
    <xdr:sp macro="" textlink="">
      <xdr:nvSpPr>
        <xdr:cNvPr id="1039" name="テキスト 15">
          <a:extLst>
            <a:ext uri="{FF2B5EF4-FFF2-40B4-BE49-F238E27FC236}">
              <a16:creationId xmlns:a16="http://schemas.microsoft.com/office/drawing/2014/main" id="{00000000-0008-0000-0200-00000F040000}"/>
            </a:ext>
          </a:extLst>
        </xdr:cNvPr>
        <xdr:cNvSpPr txBox="1">
          <a:spLocks noChangeArrowheads="1"/>
        </xdr:cNvSpPr>
      </xdr:nvSpPr>
      <xdr:spPr bwMode="auto">
        <a:xfrm>
          <a:off x="3286125" y="6772275"/>
          <a:ext cx="1390650" cy="1809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strike="noStrike">
              <a:solidFill>
                <a:srgbClr val="000000"/>
              </a:solidFill>
              <a:latin typeface="ＭＳ 明朝"/>
              <a:ea typeface="ＭＳ 明朝"/>
            </a:rPr>
            <a:t>労務・安全様式第３号</a:t>
          </a:r>
        </a:p>
      </xdr:txBody>
    </xdr:sp>
    <xdr:clientData/>
  </xdr:twoCellAnchor>
  <xdr:twoCellAnchor>
    <xdr:from>
      <xdr:col>10</xdr:col>
      <xdr:colOff>171450</xdr:colOff>
      <xdr:row>26</xdr:row>
      <xdr:rowOff>0</xdr:rowOff>
    </xdr:from>
    <xdr:to>
      <xdr:col>16</xdr:col>
      <xdr:colOff>0</xdr:colOff>
      <xdr:row>27</xdr:row>
      <xdr:rowOff>0</xdr:rowOff>
    </xdr:to>
    <xdr:sp macro="" textlink="">
      <xdr:nvSpPr>
        <xdr:cNvPr id="1040" name="テキスト 16">
          <a:extLst>
            <a:ext uri="{FF2B5EF4-FFF2-40B4-BE49-F238E27FC236}">
              <a16:creationId xmlns:a16="http://schemas.microsoft.com/office/drawing/2014/main" id="{00000000-0008-0000-0200-000010040000}"/>
            </a:ext>
          </a:extLst>
        </xdr:cNvPr>
        <xdr:cNvSpPr txBox="1">
          <a:spLocks noChangeArrowheads="1"/>
        </xdr:cNvSpPr>
      </xdr:nvSpPr>
      <xdr:spPr bwMode="auto">
        <a:xfrm>
          <a:off x="1981200" y="6400800"/>
          <a:ext cx="914400" cy="30480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lnSpc>
              <a:spcPts val="1000"/>
            </a:lnSpc>
            <a:defRPr sz="1000"/>
          </a:pPr>
          <a:r>
            <a:rPr lang="ja-JP" altLang="en-US" sz="900" b="0" i="0" strike="noStrike">
              <a:solidFill>
                <a:srgbClr val="000000"/>
              </a:solidFill>
              <a:latin typeface="ＭＳ 明朝"/>
              <a:ea typeface="ＭＳ 明朝"/>
            </a:rPr>
            <a:t>移動式クレーン</a:t>
          </a:r>
        </a:p>
        <a:p>
          <a:pPr algn="dist" rtl="0">
            <a:lnSpc>
              <a:spcPts val="1100"/>
            </a:lnSpc>
            <a:defRPr sz="1000"/>
          </a:pPr>
          <a:r>
            <a:rPr lang="ja-JP" altLang="en-US" sz="900" b="0" i="0" strike="noStrike">
              <a:solidFill>
                <a:srgbClr val="000000"/>
              </a:solidFill>
              <a:latin typeface="ＭＳ 明朝"/>
              <a:ea typeface="ＭＳ 明朝"/>
            </a:rPr>
            <a:t>車輌系建設機械</a:t>
          </a:r>
        </a:p>
      </xdr:txBody>
    </xdr:sp>
    <xdr:clientData/>
  </xdr:twoCellAnchor>
  <xdr:twoCellAnchor>
    <xdr:from>
      <xdr:col>10</xdr:col>
      <xdr:colOff>171450</xdr:colOff>
      <xdr:row>27</xdr:row>
      <xdr:rowOff>0</xdr:rowOff>
    </xdr:from>
    <xdr:to>
      <xdr:col>16</xdr:col>
      <xdr:colOff>0</xdr:colOff>
      <xdr:row>28</xdr:row>
      <xdr:rowOff>0</xdr:rowOff>
    </xdr:to>
    <xdr:sp macro="" textlink="">
      <xdr:nvSpPr>
        <xdr:cNvPr id="1042" name="テキスト 18">
          <a:extLst>
            <a:ext uri="{FF2B5EF4-FFF2-40B4-BE49-F238E27FC236}">
              <a16:creationId xmlns:a16="http://schemas.microsoft.com/office/drawing/2014/main" id="{00000000-0008-0000-0200-000012040000}"/>
            </a:ext>
          </a:extLst>
        </xdr:cNvPr>
        <xdr:cNvSpPr txBox="1">
          <a:spLocks noChangeArrowheads="1"/>
        </xdr:cNvSpPr>
      </xdr:nvSpPr>
      <xdr:spPr bwMode="auto">
        <a:xfrm>
          <a:off x="1981200" y="6705600"/>
          <a:ext cx="914400" cy="30480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lnSpc>
              <a:spcPts val="1000"/>
            </a:lnSpc>
            <a:defRPr sz="1000"/>
          </a:pPr>
          <a:r>
            <a:rPr lang="ja-JP" altLang="en-US" sz="900" b="0" i="0" strike="noStrike">
              <a:solidFill>
                <a:srgbClr val="000000"/>
              </a:solidFill>
              <a:latin typeface="ＭＳ 明朝"/>
              <a:ea typeface="ＭＳ 明朝"/>
            </a:rPr>
            <a:t>電動工具</a:t>
          </a:r>
        </a:p>
        <a:p>
          <a:pPr algn="dist" rtl="0">
            <a:lnSpc>
              <a:spcPts val="1100"/>
            </a:lnSpc>
            <a:defRPr sz="1000"/>
          </a:pPr>
          <a:r>
            <a:rPr lang="ja-JP" altLang="en-US" sz="900" b="0" i="0" strike="noStrike">
              <a:solidFill>
                <a:srgbClr val="000000"/>
              </a:solidFill>
              <a:latin typeface="ＭＳ 明朝"/>
              <a:ea typeface="ＭＳ 明朝"/>
            </a:rPr>
            <a:t>電気溶接機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43</xdr:row>
      <xdr:rowOff>19050</xdr:rowOff>
    </xdr:from>
    <xdr:to>
      <xdr:col>13</xdr:col>
      <xdr:colOff>238125</xdr:colOff>
      <xdr:row>48</xdr:row>
      <xdr:rowOff>171450</xdr:rowOff>
    </xdr:to>
    <xdr:cxnSp macro="">
      <xdr:nvCxnSpPr>
        <xdr:cNvPr id="35903" name="直線コネクタ 6">
          <a:extLst>
            <a:ext uri="{FF2B5EF4-FFF2-40B4-BE49-F238E27FC236}">
              <a16:creationId xmlns:a16="http://schemas.microsoft.com/office/drawing/2014/main" id="{00000000-0008-0000-0400-00003F8C0000}"/>
            </a:ext>
          </a:extLst>
        </xdr:cNvPr>
        <xdr:cNvCxnSpPr>
          <a:cxnSpLocks noChangeShapeType="1"/>
        </xdr:cNvCxnSpPr>
      </xdr:nvCxnSpPr>
      <xdr:spPr bwMode="auto">
        <a:xfrm flipH="1">
          <a:off x="0" y="7658100"/>
          <a:ext cx="3457575" cy="10572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43</xdr:row>
      <xdr:rowOff>19050</xdr:rowOff>
    </xdr:from>
    <xdr:to>
      <xdr:col>28</xdr:col>
      <xdr:colOff>0</xdr:colOff>
      <xdr:row>49</xdr:row>
      <xdr:rowOff>0</xdr:rowOff>
    </xdr:to>
    <xdr:cxnSp macro="">
      <xdr:nvCxnSpPr>
        <xdr:cNvPr id="35904" name="直線コネクタ 9">
          <a:extLst>
            <a:ext uri="{FF2B5EF4-FFF2-40B4-BE49-F238E27FC236}">
              <a16:creationId xmlns:a16="http://schemas.microsoft.com/office/drawing/2014/main" id="{00000000-0008-0000-0400-0000408C0000}"/>
            </a:ext>
          </a:extLst>
        </xdr:cNvPr>
        <xdr:cNvCxnSpPr>
          <a:cxnSpLocks noChangeShapeType="1"/>
        </xdr:cNvCxnSpPr>
      </xdr:nvCxnSpPr>
      <xdr:spPr bwMode="auto">
        <a:xfrm flipH="1">
          <a:off x="3467100" y="7658100"/>
          <a:ext cx="3467100" cy="10668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0</xdr:colOff>
      <xdr:row>0</xdr:row>
      <xdr:rowOff>47625</xdr:rowOff>
    </xdr:from>
    <xdr:to>
      <xdr:col>18</xdr:col>
      <xdr:colOff>0</xdr:colOff>
      <xdr:row>1</xdr:row>
      <xdr:rowOff>152400</xdr:rowOff>
    </xdr:to>
    <xdr:sp macro="" textlink="">
      <xdr:nvSpPr>
        <xdr:cNvPr id="6150" name="テキスト 6">
          <a:extLst>
            <a:ext uri="{FF2B5EF4-FFF2-40B4-BE49-F238E27FC236}">
              <a16:creationId xmlns:a16="http://schemas.microsoft.com/office/drawing/2014/main" id="{00000000-0008-0000-0700-000006180000}"/>
            </a:ext>
          </a:extLst>
        </xdr:cNvPr>
        <xdr:cNvSpPr txBox="1">
          <a:spLocks noChangeArrowheads="1"/>
        </xdr:cNvSpPr>
      </xdr:nvSpPr>
      <xdr:spPr bwMode="auto">
        <a:xfrm>
          <a:off x="10353675" y="47625"/>
          <a:ext cx="0" cy="43815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18</xdr:col>
      <xdr:colOff>0</xdr:colOff>
      <xdr:row>51</xdr:row>
      <xdr:rowOff>40005</xdr:rowOff>
    </xdr:from>
    <xdr:to>
      <xdr:col>18</xdr:col>
      <xdr:colOff>0</xdr:colOff>
      <xdr:row>52</xdr:row>
      <xdr:rowOff>152416</xdr:rowOff>
    </xdr:to>
    <xdr:sp macro="" textlink="">
      <xdr:nvSpPr>
        <xdr:cNvPr id="4" name="テキスト 6">
          <a:extLst>
            <a:ext uri="{FF2B5EF4-FFF2-40B4-BE49-F238E27FC236}">
              <a16:creationId xmlns:a16="http://schemas.microsoft.com/office/drawing/2014/main" id="{00000000-0008-0000-0700-000004000000}"/>
            </a:ext>
          </a:extLst>
        </xdr:cNvPr>
        <xdr:cNvSpPr txBox="1">
          <a:spLocks noChangeArrowheads="1"/>
        </xdr:cNvSpPr>
      </xdr:nvSpPr>
      <xdr:spPr bwMode="auto">
        <a:xfrm>
          <a:off x="10668000" y="47625"/>
          <a:ext cx="0" cy="441813"/>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18</xdr:col>
      <xdr:colOff>0</xdr:colOff>
      <xdr:row>102</xdr:row>
      <xdr:rowOff>47625</xdr:rowOff>
    </xdr:from>
    <xdr:to>
      <xdr:col>18</xdr:col>
      <xdr:colOff>0</xdr:colOff>
      <xdr:row>103</xdr:row>
      <xdr:rowOff>152400</xdr:rowOff>
    </xdr:to>
    <xdr:sp macro="" textlink="">
      <xdr:nvSpPr>
        <xdr:cNvPr id="5" name="テキスト 6">
          <a:extLst>
            <a:ext uri="{FF2B5EF4-FFF2-40B4-BE49-F238E27FC236}">
              <a16:creationId xmlns:a16="http://schemas.microsoft.com/office/drawing/2014/main" id="{00000000-0008-0000-0700-000005000000}"/>
            </a:ext>
          </a:extLst>
        </xdr:cNvPr>
        <xdr:cNvSpPr txBox="1">
          <a:spLocks noChangeArrowheads="1"/>
        </xdr:cNvSpPr>
      </xdr:nvSpPr>
      <xdr:spPr bwMode="auto">
        <a:xfrm>
          <a:off x="10668000" y="10678990"/>
          <a:ext cx="0" cy="295275"/>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18</xdr:col>
      <xdr:colOff>0</xdr:colOff>
      <xdr:row>153</xdr:row>
      <xdr:rowOff>47625</xdr:rowOff>
    </xdr:from>
    <xdr:to>
      <xdr:col>18</xdr:col>
      <xdr:colOff>0</xdr:colOff>
      <xdr:row>154</xdr:row>
      <xdr:rowOff>152400</xdr:rowOff>
    </xdr:to>
    <xdr:sp macro="" textlink="">
      <xdr:nvSpPr>
        <xdr:cNvPr id="6" name="テキスト 6">
          <a:extLst>
            <a:ext uri="{FF2B5EF4-FFF2-40B4-BE49-F238E27FC236}">
              <a16:creationId xmlns:a16="http://schemas.microsoft.com/office/drawing/2014/main" id="{00000000-0008-0000-0700-000006000000}"/>
            </a:ext>
          </a:extLst>
        </xdr:cNvPr>
        <xdr:cNvSpPr txBox="1">
          <a:spLocks noChangeArrowheads="1"/>
        </xdr:cNvSpPr>
      </xdr:nvSpPr>
      <xdr:spPr bwMode="auto">
        <a:xfrm>
          <a:off x="10668000" y="10678990"/>
          <a:ext cx="0" cy="295275"/>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18</xdr:col>
      <xdr:colOff>0</xdr:colOff>
      <xdr:row>204</xdr:row>
      <xdr:rowOff>40005</xdr:rowOff>
    </xdr:from>
    <xdr:to>
      <xdr:col>18</xdr:col>
      <xdr:colOff>0</xdr:colOff>
      <xdr:row>205</xdr:row>
      <xdr:rowOff>152416</xdr:rowOff>
    </xdr:to>
    <xdr:sp macro="" textlink="">
      <xdr:nvSpPr>
        <xdr:cNvPr id="7" name="テキスト 6">
          <a:extLst>
            <a:ext uri="{FF2B5EF4-FFF2-40B4-BE49-F238E27FC236}">
              <a16:creationId xmlns:a16="http://schemas.microsoft.com/office/drawing/2014/main" id="{00000000-0008-0000-0700-000007000000}"/>
            </a:ext>
          </a:extLst>
        </xdr:cNvPr>
        <xdr:cNvSpPr txBox="1">
          <a:spLocks noChangeArrowheads="1"/>
        </xdr:cNvSpPr>
      </xdr:nvSpPr>
      <xdr:spPr bwMode="auto">
        <a:xfrm>
          <a:off x="10668000" y="10678990"/>
          <a:ext cx="0" cy="295275"/>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mc:AlternateContent xmlns:mc="http://schemas.openxmlformats.org/markup-compatibility/2006">
    <mc:Choice xmlns:a14="http://schemas.microsoft.com/office/drawing/2010/main" Requires="a14">
      <xdr:twoCellAnchor>
        <xdr:from>
          <xdr:col>7</xdr:col>
          <xdr:colOff>198120</xdr:colOff>
          <xdr:row>16</xdr:row>
          <xdr:rowOff>68580</xdr:rowOff>
        </xdr:from>
        <xdr:to>
          <xdr:col>22</xdr:col>
          <xdr:colOff>114300</xdr:colOff>
          <xdr:row>22</xdr:row>
          <xdr:rowOff>175260</xdr:rowOff>
        </xdr:to>
        <xdr:sp macro="" textlink="">
          <xdr:nvSpPr>
            <xdr:cNvPr id="6256" name="Button 112" hidden="1">
              <a:extLst>
                <a:ext uri="{63B3BB69-23CF-44E3-9099-C40C66FF867C}">
                  <a14:compatExt spid="_x0000_s6256"/>
                </a:ext>
                <a:ext uri="{FF2B5EF4-FFF2-40B4-BE49-F238E27FC236}">
                  <a16:creationId xmlns:a16="http://schemas.microsoft.com/office/drawing/2014/main" id="{00000000-0008-0000-0800-000070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200" b="1" i="0" u="none" strike="noStrike" baseline="0">
                  <a:solidFill>
                    <a:srgbClr val="FF0000"/>
                  </a:solidFill>
                  <a:latin typeface="ＭＳ 明朝"/>
                  <a:ea typeface="ＭＳ 明朝"/>
                </a:rPr>
                <a:t>この提出用「作業員名簿」には直接入力しないでください。</a:t>
              </a:r>
            </a:p>
            <a:p>
              <a:pPr algn="ctr" rtl="0">
                <a:defRPr sz="1000"/>
              </a:pPr>
              <a:r>
                <a:rPr lang="ja-JP" altLang="en-US" sz="1200" b="1" i="0" u="none" strike="noStrike" baseline="0">
                  <a:solidFill>
                    <a:srgbClr val="FF0000"/>
                  </a:solidFill>
                  <a:latin typeface="ＭＳ 明朝"/>
                  <a:ea typeface="ＭＳ 明朝"/>
                </a:rPr>
                <a:t>右にある入力用「作業員名簿」に入力したのち、コード入力して下さい。</a:t>
              </a:r>
            </a:p>
            <a:p>
              <a:pPr algn="ctr" rtl="0">
                <a:defRPr sz="1000"/>
              </a:pPr>
              <a:endParaRPr lang="ja-JP" altLang="en-US" sz="1200" b="1" i="0" u="none" strike="noStrike" baseline="0">
                <a:solidFill>
                  <a:srgbClr val="FF0000"/>
                </a:solidFill>
                <a:latin typeface="ＭＳ 明朝"/>
                <a:ea typeface="ＭＳ 明朝"/>
              </a:endParaRPr>
            </a:p>
            <a:p>
              <a:pPr algn="ctr" rtl="0">
                <a:defRPr sz="1000"/>
              </a:pPr>
              <a:r>
                <a:rPr lang="ja-JP" altLang="en-US" sz="1100" b="1" i="0" u="sng" strike="noStrike" baseline="0">
                  <a:solidFill>
                    <a:srgbClr val="FF0000"/>
                  </a:solidFill>
                  <a:latin typeface="ＭＳ 明朝"/>
                  <a:ea typeface="ＭＳ 明朝"/>
                </a:rPr>
                <a:t>※このまま印刷しても、この文字は印刷されませんので削除しないでください</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47</xdr:col>
      <xdr:colOff>9525</xdr:colOff>
      <xdr:row>8</xdr:row>
      <xdr:rowOff>0</xdr:rowOff>
    </xdr:from>
    <xdr:to>
      <xdr:col>52</xdr:col>
      <xdr:colOff>0</xdr:colOff>
      <xdr:row>10</xdr:row>
      <xdr:rowOff>0</xdr:rowOff>
    </xdr:to>
    <xdr:sp macro="" textlink="">
      <xdr:nvSpPr>
        <xdr:cNvPr id="24672" name="Line 52">
          <a:extLst>
            <a:ext uri="{FF2B5EF4-FFF2-40B4-BE49-F238E27FC236}">
              <a16:creationId xmlns:a16="http://schemas.microsoft.com/office/drawing/2014/main" id="{00000000-0008-0000-0900-000060600000}"/>
            </a:ext>
          </a:extLst>
        </xdr:cNvPr>
        <xdr:cNvSpPr>
          <a:spLocks noChangeShapeType="1"/>
        </xdr:cNvSpPr>
      </xdr:nvSpPr>
      <xdr:spPr bwMode="auto">
        <a:xfrm>
          <a:off x="7667625" y="1362075"/>
          <a:ext cx="160020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8</xdr:row>
      <xdr:rowOff>0</xdr:rowOff>
    </xdr:from>
    <xdr:to>
      <xdr:col>7</xdr:col>
      <xdr:colOff>0</xdr:colOff>
      <xdr:row>11</xdr:row>
      <xdr:rowOff>0</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a:off x="819150" y="1447800"/>
          <a:ext cx="49149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comments" Target="../comments3.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sheetPr>
  <dimension ref="B1:Q80"/>
  <sheetViews>
    <sheetView topLeftCell="A4" zoomScaleNormal="100" workbookViewId="0">
      <selection activeCell="P17" sqref="P17"/>
    </sheetView>
  </sheetViews>
  <sheetFormatPr defaultColWidth="9.109375" defaultRowHeight="13.2"/>
  <cols>
    <col min="1" max="1" width="0.88671875" style="24" customWidth="1"/>
    <col min="2" max="3" width="3.6640625" style="24" customWidth="1"/>
    <col min="4" max="4" width="35.88671875" style="15" customWidth="1"/>
    <col min="5" max="5" width="39.5546875" style="15" customWidth="1"/>
    <col min="6" max="6" width="13.5546875" style="24" customWidth="1"/>
    <col min="7" max="10" width="0.88671875" style="24" customWidth="1"/>
    <col min="11" max="11" width="8.33203125" style="24" customWidth="1"/>
    <col min="12" max="16384" width="9.109375" style="24"/>
  </cols>
  <sheetData>
    <row r="1" spans="2:5">
      <c r="C1" s="24" t="s">
        <v>522</v>
      </c>
    </row>
    <row r="2" spans="2:5">
      <c r="C2" s="259">
        <v>1</v>
      </c>
      <c r="D2" s="260" t="s">
        <v>801</v>
      </c>
    </row>
    <row r="3" spans="2:5">
      <c r="C3" s="259">
        <v>2</v>
      </c>
      <c r="D3" s="260" t="s">
        <v>524</v>
      </c>
    </row>
    <row r="4" spans="2:5">
      <c r="C4" s="259">
        <v>3</v>
      </c>
      <c r="D4" s="260" t="s">
        <v>525</v>
      </c>
    </row>
    <row r="5" spans="2:5">
      <c r="C5" s="259"/>
      <c r="D5" s="260" t="s">
        <v>526</v>
      </c>
    </row>
    <row r="6" spans="2:5">
      <c r="C6" s="259">
        <v>4</v>
      </c>
      <c r="D6" s="260" t="s">
        <v>550</v>
      </c>
    </row>
    <row r="7" spans="2:5">
      <c r="C7" s="259"/>
      <c r="D7" s="260" t="s">
        <v>551</v>
      </c>
    </row>
    <row r="8" spans="2:5">
      <c r="C8" s="259">
        <v>5</v>
      </c>
      <c r="D8" s="260" t="s">
        <v>1</v>
      </c>
    </row>
    <row r="9" spans="2:5">
      <c r="C9" s="259"/>
      <c r="D9" s="260" t="s">
        <v>2</v>
      </c>
    </row>
    <row r="10" spans="2:5" ht="15" customHeight="1">
      <c r="C10" s="261"/>
      <c r="D10" s="261"/>
    </row>
    <row r="11" spans="2:5" ht="18" customHeight="1">
      <c r="C11" s="584" t="s">
        <v>908</v>
      </c>
      <c r="D11" s="585"/>
      <c r="E11" s="434"/>
    </row>
    <row r="12" spans="2:5" ht="6" customHeight="1">
      <c r="C12" s="15"/>
      <c r="D12" s="24"/>
      <c r="E12" s="262"/>
    </row>
    <row r="13" spans="2:5" ht="18" customHeight="1">
      <c r="B13" s="592" t="s">
        <v>521</v>
      </c>
      <c r="C13" s="576" t="s">
        <v>416</v>
      </c>
      <c r="D13" s="577"/>
      <c r="E13" s="288"/>
    </row>
    <row r="14" spans="2:5" ht="30" customHeight="1">
      <c r="B14" s="593"/>
      <c r="C14" s="580" t="s">
        <v>417</v>
      </c>
      <c r="D14" s="581"/>
      <c r="E14" s="289"/>
    </row>
    <row r="15" spans="2:5" ht="18" customHeight="1">
      <c r="B15" s="593"/>
      <c r="C15" s="580" t="s">
        <v>816</v>
      </c>
      <c r="D15" s="581"/>
      <c r="E15" s="258"/>
    </row>
    <row r="16" spans="2:5" ht="18" customHeight="1">
      <c r="B16" s="593"/>
      <c r="C16" s="580" t="s">
        <v>817</v>
      </c>
      <c r="D16" s="581"/>
      <c r="E16" s="258"/>
    </row>
    <row r="17" spans="2:17" ht="30" customHeight="1">
      <c r="B17" s="593"/>
      <c r="C17" s="580" t="s">
        <v>414</v>
      </c>
      <c r="D17" s="581"/>
      <c r="E17" s="289"/>
    </row>
    <row r="18" spans="2:17" ht="18" customHeight="1">
      <c r="B18" s="593"/>
      <c r="C18" s="580" t="s">
        <v>415</v>
      </c>
      <c r="D18" s="586"/>
      <c r="E18" s="258"/>
    </row>
    <row r="19" spans="2:17" ht="18" customHeight="1">
      <c r="B19" s="593"/>
      <c r="C19" s="587" t="s">
        <v>631</v>
      </c>
      <c r="D19" s="588"/>
      <c r="E19" s="290"/>
      <c r="F19" s="24" t="s">
        <v>700</v>
      </c>
    </row>
    <row r="20" spans="2:17" ht="18" customHeight="1">
      <c r="B20" s="593"/>
      <c r="C20" s="562" t="s">
        <v>430</v>
      </c>
      <c r="D20" s="276" t="s">
        <v>423</v>
      </c>
      <c r="E20" s="288"/>
    </row>
    <row r="21" spans="2:17" ht="18" customHeight="1">
      <c r="B21" s="593"/>
      <c r="C21" s="562"/>
      <c r="D21" s="275" t="s">
        <v>424</v>
      </c>
      <c r="E21" s="258"/>
    </row>
    <row r="22" spans="2:17" ht="18" customHeight="1">
      <c r="B22" s="593"/>
      <c r="C22" s="562"/>
      <c r="D22" s="275" t="s">
        <v>425</v>
      </c>
      <c r="E22" s="258"/>
      <c r="K22" s="263" t="s">
        <v>606</v>
      </c>
    </row>
    <row r="23" spans="2:17" ht="18" customHeight="1">
      <c r="B23" s="593"/>
      <c r="C23" s="562"/>
      <c r="D23" s="275" t="s">
        <v>426</v>
      </c>
      <c r="E23" s="258"/>
      <c r="K23" s="264" t="str">
        <f>IF(E24="","",YEAR(E24)-1988)</f>
        <v/>
      </c>
    </row>
    <row r="24" spans="2:17" ht="18" customHeight="1">
      <c r="B24" s="593"/>
      <c r="C24" s="563"/>
      <c r="D24" s="277" t="s">
        <v>427</v>
      </c>
      <c r="E24" s="265"/>
      <c r="K24" s="266" t="str">
        <f>IF(E24="","",MONTH(E24))</f>
        <v/>
      </c>
    </row>
    <row r="25" spans="2:17" ht="18" customHeight="1">
      <c r="B25" s="593"/>
      <c r="C25" s="566" t="s">
        <v>430</v>
      </c>
      <c r="D25" s="276" t="s">
        <v>423</v>
      </c>
      <c r="E25" s="288"/>
    </row>
    <row r="26" spans="2:17" ht="18" customHeight="1">
      <c r="B26" s="593"/>
      <c r="C26" s="562"/>
      <c r="D26" s="275" t="s">
        <v>424</v>
      </c>
      <c r="E26" s="258"/>
    </row>
    <row r="27" spans="2:17" ht="18" customHeight="1">
      <c r="B27" s="593"/>
      <c r="C27" s="562"/>
      <c r="D27" s="275" t="s">
        <v>425</v>
      </c>
      <c r="E27" s="258"/>
      <c r="K27" s="263" t="s">
        <v>606</v>
      </c>
    </row>
    <row r="28" spans="2:17" ht="18" customHeight="1">
      <c r="B28" s="593"/>
      <c r="C28" s="562"/>
      <c r="D28" s="275" t="s">
        <v>426</v>
      </c>
      <c r="E28" s="258"/>
      <c r="K28" s="264" t="str">
        <f>IF(E29="","",YEAR(E29)-1988)</f>
        <v/>
      </c>
    </row>
    <row r="29" spans="2:17" ht="18" customHeight="1">
      <c r="B29" s="593"/>
      <c r="C29" s="563"/>
      <c r="D29" s="277" t="s">
        <v>427</v>
      </c>
      <c r="E29" s="265"/>
      <c r="K29" s="266" t="str">
        <f>IF(E29="","",MONTH(E29))</f>
        <v/>
      </c>
    </row>
    <row r="30" spans="2:17" ht="18" customHeight="1">
      <c r="B30" s="593"/>
      <c r="C30" s="566" t="s">
        <v>630</v>
      </c>
      <c r="D30" s="276" t="s">
        <v>632</v>
      </c>
      <c r="E30" s="288"/>
      <c r="K30" s="267"/>
    </row>
    <row r="31" spans="2:17" ht="18" customHeight="1">
      <c r="B31" s="593"/>
      <c r="C31" s="562"/>
      <c r="D31" s="275" t="s">
        <v>633</v>
      </c>
      <c r="E31" s="258"/>
      <c r="K31" s="270" t="s">
        <v>698</v>
      </c>
    </row>
    <row r="32" spans="2:17" ht="18" customHeight="1">
      <c r="B32" s="593"/>
      <c r="C32" s="562"/>
      <c r="D32" s="275" t="s">
        <v>634</v>
      </c>
      <c r="E32" s="258"/>
      <c r="K32" s="304" t="s">
        <v>659</v>
      </c>
      <c r="M32" s="304"/>
      <c r="N32" s="304"/>
      <c r="O32" s="304"/>
      <c r="P32" s="304"/>
      <c r="Q32" s="304"/>
    </row>
    <row r="33" spans="2:17" ht="18" customHeight="1">
      <c r="B33" s="593"/>
      <c r="C33" s="562"/>
      <c r="D33" s="275" t="s">
        <v>633</v>
      </c>
      <c r="E33" s="258"/>
      <c r="L33" s="304"/>
      <c r="M33" s="304"/>
      <c r="N33" s="304"/>
      <c r="O33" s="304"/>
      <c r="P33" s="304"/>
      <c r="Q33" s="304"/>
    </row>
    <row r="34" spans="2:17" ht="18" customHeight="1">
      <c r="B34" s="593"/>
      <c r="C34" s="562"/>
      <c r="D34" s="275" t="s">
        <v>635</v>
      </c>
      <c r="E34" s="258"/>
      <c r="K34" s="267"/>
    </row>
    <row r="35" spans="2:17" ht="18" customHeight="1">
      <c r="B35" s="594"/>
      <c r="C35" s="563"/>
      <c r="D35" s="277" t="s">
        <v>636</v>
      </c>
      <c r="E35" s="291"/>
      <c r="K35" s="267"/>
    </row>
    <row r="36" spans="2:17" ht="18" customHeight="1">
      <c r="B36" s="589" t="s">
        <v>527</v>
      </c>
      <c r="C36" s="571" t="s">
        <v>479</v>
      </c>
      <c r="D36" s="572"/>
      <c r="E36" s="292"/>
    </row>
    <row r="37" spans="2:17" ht="18" customHeight="1">
      <c r="B37" s="590"/>
      <c r="C37" s="564" t="s">
        <v>418</v>
      </c>
      <c r="D37" s="565"/>
      <c r="E37" s="258"/>
    </row>
    <row r="38" spans="2:17" ht="18" customHeight="1">
      <c r="B38" s="590"/>
      <c r="C38" s="564" t="s">
        <v>419</v>
      </c>
      <c r="D38" s="565"/>
      <c r="E38" s="258"/>
    </row>
    <row r="39" spans="2:17" ht="18" customHeight="1">
      <c r="B39" s="590"/>
      <c r="C39" s="564" t="s">
        <v>421</v>
      </c>
      <c r="D39" s="565"/>
      <c r="E39" s="258"/>
    </row>
    <row r="40" spans="2:17" ht="18" customHeight="1">
      <c r="B40" s="590"/>
      <c r="C40" s="564" t="s">
        <v>420</v>
      </c>
      <c r="D40" s="565"/>
      <c r="E40" s="258"/>
    </row>
    <row r="41" spans="2:17" ht="18" customHeight="1">
      <c r="B41" s="590"/>
      <c r="C41" s="564" t="s">
        <v>422</v>
      </c>
      <c r="D41" s="565"/>
      <c r="E41" s="258"/>
    </row>
    <row r="42" spans="2:17" ht="18" customHeight="1">
      <c r="B42" s="590"/>
      <c r="C42" s="564" t="s">
        <v>432</v>
      </c>
      <c r="D42" s="565"/>
      <c r="E42" s="258"/>
    </row>
    <row r="43" spans="2:17" ht="18" customHeight="1">
      <c r="B43" s="590"/>
      <c r="C43" s="564" t="s">
        <v>637</v>
      </c>
      <c r="D43" s="565"/>
      <c r="E43" s="258"/>
    </row>
    <row r="44" spans="2:17" ht="18" customHeight="1">
      <c r="B44" s="590"/>
      <c r="C44" s="564" t="s">
        <v>431</v>
      </c>
      <c r="D44" s="565"/>
      <c r="E44" s="258"/>
    </row>
    <row r="45" spans="2:17" ht="18" customHeight="1">
      <c r="B45" s="590"/>
      <c r="C45" s="564" t="s">
        <v>437</v>
      </c>
      <c r="D45" s="565"/>
      <c r="E45" s="258"/>
    </row>
    <row r="46" spans="2:17" ht="18" customHeight="1">
      <c r="B46" s="590"/>
      <c r="C46" s="564" t="s">
        <v>433</v>
      </c>
      <c r="D46" s="565"/>
      <c r="E46" s="258"/>
    </row>
    <row r="47" spans="2:17" ht="18" customHeight="1">
      <c r="B47" s="590"/>
      <c r="C47" s="564" t="s">
        <v>629</v>
      </c>
      <c r="D47" s="565"/>
      <c r="E47" s="268"/>
    </row>
    <row r="48" spans="2:17" ht="18" customHeight="1">
      <c r="B48" s="590"/>
      <c r="C48" s="564" t="s">
        <v>428</v>
      </c>
      <c r="D48" s="565"/>
      <c r="E48" s="268"/>
    </row>
    <row r="49" spans="2:5" ht="18" customHeight="1">
      <c r="B49" s="590"/>
      <c r="C49" s="564" t="s">
        <v>429</v>
      </c>
      <c r="D49" s="565"/>
      <c r="E49" s="268"/>
    </row>
    <row r="50" spans="2:5" ht="18" customHeight="1">
      <c r="B50" s="591"/>
      <c r="C50" s="578" t="s">
        <v>591</v>
      </c>
      <c r="D50" s="595"/>
      <c r="E50" s="291"/>
    </row>
    <row r="51" spans="2:5" ht="4.5" customHeight="1"/>
    <row r="52" spans="2:5" ht="4.5" customHeight="1"/>
    <row r="53" spans="2:5" ht="4.5" customHeight="1"/>
    <row r="54" spans="2:5" ht="18" customHeight="1"/>
    <row r="55" spans="2:5" ht="18" customHeight="1">
      <c r="B55" s="269" t="s">
        <v>800</v>
      </c>
      <c r="C55" s="270"/>
    </row>
    <row r="56" spans="2:5" ht="18" customHeight="1">
      <c r="B56" s="269"/>
      <c r="C56" s="270"/>
    </row>
    <row r="57" spans="2:5" ht="6" customHeight="1">
      <c r="C57" s="15"/>
      <c r="D57" s="24"/>
      <c r="E57" s="262"/>
    </row>
    <row r="58" spans="2:5" ht="18" customHeight="1">
      <c r="B58" s="566" t="s">
        <v>595</v>
      </c>
      <c r="C58" s="576" t="s">
        <v>416</v>
      </c>
      <c r="D58" s="577"/>
      <c r="E58" s="283" t="s">
        <v>1030</v>
      </c>
    </row>
    <row r="59" spans="2:5" ht="30" customHeight="1">
      <c r="B59" s="562"/>
      <c r="C59" s="580" t="s">
        <v>818</v>
      </c>
      <c r="D59" s="581"/>
      <c r="E59" s="272" t="s">
        <v>1033</v>
      </c>
    </row>
    <row r="60" spans="2:5" ht="30" customHeight="1">
      <c r="B60" s="562"/>
      <c r="C60" s="580" t="s">
        <v>414</v>
      </c>
      <c r="D60" s="581"/>
      <c r="E60" s="272" t="s">
        <v>1031</v>
      </c>
    </row>
    <row r="61" spans="2:5" ht="18" customHeight="1">
      <c r="B61" s="562"/>
      <c r="C61" s="582" t="s">
        <v>415</v>
      </c>
      <c r="D61" s="583"/>
      <c r="E61" s="284" t="s">
        <v>1032</v>
      </c>
    </row>
    <row r="62" spans="2:5" ht="30" customHeight="1">
      <c r="B62" s="566" t="s">
        <v>586</v>
      </c>
      <c r="C62" s="566" t="s">
        <v>587</v>
      </c>
      <c r="D62" s="305" t="s">
        <v>589</v>
      </c>
      <c r="E62" s="283"/>
    </row>
    <row r="63" spans="2:5" ht="30" customHeight="1">
      <c r="B63" s="562"/>
      <c r="C63" s="575"/>
      <c r="D63" s="306" t="s">
        <v>590</v>
      </c>
      <c r="E63" s="272"/>
    </row>
    <row r="64" spans="2:5" ht="30" customHeight="1">
      <c r="B64" s="573"/>
      <c r="C64" s="562" t="s">
        <v>588</v>
      </c>
      <c r="D64" s="306" t="s">
        <v>589</v>
      </c>
      <c r="E64" s="285"/>
    </row>
    <row r="65" spans="2:5" ht="30" customHeight="1">
      <c r="B65" s="574"/>
      <c r="C65" s="563"/>
      <c r="D65" s="307" t="s">
        <v>590</v>
      </c>
      <c r="E65" s="286"/>
    </row>
    <row r="66" spans="2:5" ht="18" customHeight="1">
      <c r="B66" s="567" t="s">
        <v>594</v>
      </c>
      <c r="C66" s="571" t="s">
        <v>597</v>
      </c>
      <c r="D66" s="572"/>
      <c r="E66" s="287"/>
    </row>
    <row r="67" spans="2:5" ht="18" customHeight="1">
      <c r="B67" s="568"/>
      <c r="C67" s="596" t="s">
        <v>416</v>
      </c>
      <c r="D67" s="597"/>
      <c r="E67" s="287"/>
    </row>
    <row r="68" spans="2:5" ht="30" customHeight="1">
      <c r="B68" s="568"/>
      <c r="C68" s="596" t="s">
        <v>818</v>
      </c>
      <c r="D68" s="597"/>
      <c r="E68" s="287"/>
    </row>
    <row r="69" spans="2:5" ht="18" customHeight="1">
      <c r="B69" s="569"/>
      <c r="C69" s="598" t="s">
        <v>593</v>
      </c>
      <c r="D69" s="599"/>
      <c r="E69" s="286"/>
    </row>
    <row r="70" spans="2:5" ht="30" customHeight="1">
      <c r="B70" s="567" t="s">
        <v>584</v>
      </c>
      <c r="C70" s="576" t="s">
        <v>413</v>
      </c>
      <c r="D70" s="577"/>
      <c r="E70" s="558"/>
    </row>
    <row r="71" spans="2:5" ht="30" customHeight="1">
      <c r="B71" s="568"/>
      <c r="C71" s="596" t="s">
        <v>591</v>
      </c>
      <c r="D71" s="597"/>
      <c r="E71" s="272"/>
    </row>
    <row r="72" spans="2:5" ht="18" customHeight="1">
      <c r="B72" s="568"/>
      <c r="C72" s="596" t="s">
        <v>592</v>
      </c>
      <c r="D72" s="597"/>
      <c r="E72" s="287"/>
    </row>
    <row r="73" spans="2:5" ht="18" customHeight="1">
      <c r="B73" s="568"/>
      <c r="C73" s="564" t="s">
        <v>418</v>
      </c>
      <c r="D73" s="570"/>
      <c r="E73" s="272"/>
    </row>
    <row r="74" spans="2:5" ht="18" customHeight="1">
      <c r="B74" s="568"/>
      <c r="C74" s="596" t="s">
        <v>596</v>
      </c>
      <c r="D74" s="597"/>
      <c r="E74" s="272"/>
    </row>
    <row r="75" spans="2:5" ht="18" customHeight="1">
      <c r="B75" s="568"/>
      <c r="C75" s="564" t="s">
        <v>598</v>
      </c>
      <c r="D75" s="570"/>
      <c r="E75" s="272"/>
    </row>
    <row r="76" spans="2:5" ht="18" customHeight="1">
      <c r="B76" s="568"/>
      <c r="C76" s="564" t="s">
        <v>600</v>
      </c>
      <c r="D76" s="570"/>
      <c r="E76" s="272"/>
    </row>
    <row r="77" spans="2:5" ht="18" customHeight="1">
      <c r="B77" s="568"/>
      <c r="C77" s="564" t="s">
        <v>599</v>
      </c>
      <c r="D77" s="570"/>
      <c r="E77" s="272"/>
    </row>
    <row r="78" spans="2:5" ht="18" customHeight="1">
      <c r="B78" s="568"/>
      <c r="C78" s="596" t="s">
        <v>585</v>
      </c>
      <c r="D78" s="597"/>
      <c r="E78" s="273"/>
    </row>
    <row r="79" spans="2:5" ht="18" customHeight="1">
      <c r="B79" s="568"/>
      <c r="C79" s="564" t="s">
        <v>428</v>
      </c>
      <c r="D79" s="570"/>
      <c r="E79" s="273"/>
    </row>
    <row r="80" spans="2:5" ht="18" customHeight="1">
      <c r="B80" s="569"/>
      <c r="C80" s="578" t="s">
        <v>429</v>
      </c>
      <c r="D80" s="579"/>
      <c r="E80" s="274"/>
    </row>
  </sheetData>
  <mergeCells count="53">
    <mergeCell ref="C74:D74"/>
    <mergeCell ref="C78:D78"/>
    <mergeCell ref="C67:D67"/>
    <mergeCell ref="C68:D68"/>
    <mergeCell ref="C69:D69"/>
    <mergeCell ref="C71:D71"/>
    <mergeCell ref="C72:D72"/>
    <mergeCell ref="B36:B50"/>
    <mergeCell ref="C20:C24"/>
    <mergeCell ref="C25:C29"/>
    <mergeCell ref="C13:D13"/>
    <mergeCell ref="C14:D14"/>
    <mergeCell ref="C15:D15"/>
    <mergeCell ref="C16:D16"/>
    <mergeCell ref="C17:D17"/>
    <mergeCell ref="C47:D47"/>
    <mergeCell ref="B13:B35"/>
    <mergeCell ref="C50:D50"/>
    <mergeCell ref="C49:D49"/>
    <mergeCell ref="C48:D48"/>
    <mergeCell ref="C11:D11"/>
    <mergeCell ref="C45:D45"/>
    <mergeCell ref="C18:D18"/>
    <mergeCell ref="C42:D42"/>
    <mergeCell ref="C44:D44"/>
    <mergeCell ref="C36:D36"/>
    <mergeCell ref="C37:D37"/>
    <mergeCell ref="C38:D38"/>
    <mergeCell ref="C30:C35"/>
    <mergeCell ref="C19:D19"/>
    <mergeCell ref="C41:D41"/>
    <mergeCell ref="C39:D39"/>
    <mergeCell ref="C61:D61"/>
    <mergeCell ref="C58:D58"/>
    <mergeCell ref="C46:D46"/>
    <mergeCell ref="C59:D59"/>
    <mergeCell ref="C43:D43"/>
    <mergeCell ref="C64:C65"/>
    <mergeCell ref="C40:D40"/>
    <mergeCell ref="B58:B61"/>
    <mergeCell ref="B66:B69"/>
    <mergeCell ref="C77:D77"/>
    <mergeCell ref="C66:D66"/>
    <mergeCell ref="B62:B65"/>
    <mergeCell ref="C62:C63"/>
    <mergeCell ref="B70:B80"/>
    <mergeCell ref="C70:D70"/>
    <mergeCell ref="C80:D80"/>
    <mergeCell ref="C73:D73"/>
    <mergeCell ref="C79:D79"/>
    <mergeCell ref="C76:D76"/>
    <mergeCell ref="C75:D75"/>
    <mergeCell ref="C60:D60"/>
  </mergeCells>
  <phoneticPr fontId="23"/>
  <dataValidations count="7">
    <dataValidation imeMode="hiragana" allowBlank="1" showInputMessage="1" showErrorMessage="1" sqref="E77:E78 E25 E50 E14 E17:E20 E65:E75 E59:E61 E63 E36:E44 E46:E47" xr:uid="{00000000-0002-0000-0100-000000000000}"/>
    <dataValidation imeMode="off" allowBlank="1" showInputMessage="1" showErrorMessage="1" sqref="E79:E80 E48:E49 E13 E33 E23:E24 E28:E29 E31 E35 E15:E16 E57:E58 E11:E12" xr:uid="{00000000-0002-0000-0100-000001000000}"/>
    <dataValidation type="list" imeMode="hiragana" allowBlank="1" showInputMessage="1" showErrorMessage="1" sqref="E76 E45" xr:uid="{00000000-0002-0000-0100-000002000000}">
      <formula1>"専任,非専任"</formula1>
    </dataValidation>
    <dataValidation type="list" imeMode="hiragana" allowBlank="1" showInputMessage="1" showErrorMessage="1" sqref="E21 E26" xr:uid="{00000000-0002-0000-0100-000003000000}">
      <formula1>"大臣,知事"</formula1>
    </dataValidation>
    <dataValidation type="list" imeMode="hiragana" allowBlank="1" showInputMessage="1" showErrorMessage="1" sqref="E22 E27" xr:uid="{00000000-0002-0000-0100-000004000000}">
      <formula1>"特定,一般"</formula1>
    </dataValidation>
    <dataValidation type="list" imeMode="off" allowBlank="1" showInputMessage="1" showErrorMessage="1" sqref="E30 E32 E34" xr:uid="{00000000-0002-0000-0100-000005000000}">
      <formula1>"加入,未加入,適用除外"</formula1>
    </dataValidation>
    <dataValidation type="list" imeMode="hiragana" allowBlank="1" showInputMessage="1" showErrorMessage="1" sqref="E62 E64" xr:uid="{00000000-0002-0000-0100-000006000000}">
      <formula1>"本社,札幌支店,仙台支店,東京支店,名古屋支店,大阪支店,広島支店,福岡支店"</formula1>
    </dataValidation>
  </dataValidations>
  <pageMargins left="0.78740157480314965" right="0.59055118110236227" top="0.6692913385826772" bottom="0.59055118110236227"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P38"/>
  <sheetViews>
    <sheetView view="pageBreakPreview" zoomScaleNormal="100" zoomScaleSheetLayoutView="100" workbookViewId="0">
      <selection activeCell="AS1" sqref="AS1"/>
    </sheetView>
  </sheetViews>
  <sheetFormatPr defaultColWidth="9.109375" defaultRowHeight="12"/>
  <cols>
    <col min="1" max="36" width="2.6640625" customWidth="1"/>
    <col min="37" max="37" width="3.44140625" customWidth="1"/>
    <col min="38" max="38" width="10.6640625" customWidth="1"/>
    <col min="39" max="39" width="4.88671875" customWidth="1"/>
    <col min="40" max="40" width="18.109375" customWidth="1"/>
    <col min="41" max="41" width="11.5546875" customWidth="1"/>
    <col min="42" max="42" width="54.5546875" customWidth="1"/>
    <col min="43" max="43" width="3.88671875" customWidth="1"/>
  </cols>
  <sheetData>
    <row r="1" spans="1:42" ht="20.100000000000001" customHeight="1">
      <c r="A1" s="153" t="s">
        <v>22</v>
      </c>
      <c r="B1" s="29"/>
      <c r="C1" s="29"/>
      <c r="D1" s="29"/>
      <c r="E1" s="29"/>
      <c r="F1" s="29"/>
      <c r="G1" s="29"/>
      <c r="H1" s="29"/>
      <c r="I1" s="30"/>
      <c r="AC1" s="600" t="str">
        <f>AP11</f>
        <v/>
      </c>
      <c r="AD1" s="600"/>
      <c r="AE1" s="600"/>
      <c r="AF1" s="600"/>
      <c r="AG1" s="600"/>
      <c r="AH1" s="600"/>
      <c r="AI1" s="600"/>
      <c r="AJ1" s="600"/>
    </row>
    <row r="2" spans="1:42" ht="15" customHeight="1"/>
    <row r="3" spans="1:42" ht="14.1" customHeight="1"/>
    <row r="4" spans="1:42" ht="20.100000000000001" customHeight="1">
      <c r="A4" s="52" t="s">
        <v>26</v>
      </c>
    </row>
    <row r="5" spans="1:42" ht="15.9" customHeight="1">
      <c r="R5" t="s">
        <v>27</v>
      </c>
    </row>
    <row r="6" spans="1:42" ht="23.1" customHeight="1">
      <c r="P6" s="603" t="s">
        <v>28</v>
      </c>
      <c r="Q6" s="603"/>
      <c r="R6" s="603"/>
      <c r="S6" s="603"/>
      <c r="U6" s="602" t="str">
        <f>IF(初期入力!$E$60="","",初期入力!$E$60)</f>
        <v>株式会社　夢咲工務店</v>
      </c>
      <c r="V6" s="602"/>
      <c r="W6" s="602"/>
      <c r="X6" s="602"/>
      <c r="Y6" s="602"/>
      <c r="Z6" s="602"/>
      <c r="AA6" s="602"/>
      <c r="AB6" s="602"/>
      <c r="AC6" s="602"/>
      <c r="AD6" s="602"/>
      <c r="AE6" s="602"/>
      <c r="AF6" s="602"/>
      <c r="AG6" s="602"/>
      <c r="AH6" s="602"/>
      <c r="AI6" s="602"/>
      <c r="AJ6" s="602"/>
    </row>
    <row r="7" spans="1:42" ht="23.1" customHeight="1">
      <c r="T7" s="49"/>
      <c r="U7" s="49"/>
      <c r="V7" s="49"/>
      <c r="W7" s="49"/>
      <c r="X7" s="49"/>
      <c r="Y7" s="49"/>
      <c r="Z7" s="49"/>
      <c r="AA7" s="49"/>
      <c r="AB7" s="49"/>
      <c r="AC7" s="49"/>
      <c r="AD7" s="49"/>
      <c r="AE7" s="49"/>
      <c r="AF7" s="49"/>
      <c r="AG7" s="49"/>
      <c r="AH7" s="49"/>
      <c r="AI7" s="49"/>
      <c r="AJ7" s="49"/>
    </row>
    <row r="8" spans="1:42" ht="23.1" customHeight="1">
      <c r="P8" s="603" t="s">
        <v>29</v>
      </c>
      <c r="Q8" s="603"/>
      <c r="R8" s="603"/>
      <c r="S8" s="603"/>
      <c r="U8" s="602" t="str">
        <f>IF(初期入力!$E$70="","",初期入力!$E$70)</f>
        <v/>
      </c>
      <c r="V8" s="602"/>
      <c r="W8" s="602"/>
      <c r="X8" s="602"/>
      <c r="Y8" s="602"/>
      <c r="Z8" s="602"/>
      <c r="AA8" s="602"/>
      <c r="AB8" s="602"/>
      <c r="AC8" s="602"/>
      <c r="AD8" s="602"/>
      <c r="AE8" s="602"/>
      <c r="AF8" s="602"/>
      <c r="AG8" s="602"/>
      <c r="AH8" s="601" t="s">
        <v>602</v>
      </c>
      <c r="AI8" s="601"/>
      <c r="AJ8" s="601"/>
    </row>
    <row r="9" spans="1:42" ht="15.9" customHeight="1">
      <c r="T9" s="49"/>
      <c r="U9" s="49"/>
      <c r="V9" s="49"/>
      <c r="W9" s="49"/>
      <c r="X9" s="49"/>
      <c r="Y9" s="49"/>
      <c r="Z9" s="49"/>
      <c r="AA9" s="49"/>
      <c r="AB9" s="49"/>
      <c r="AC9" s="49"/>
      <c r="AD9" s="49"/>
      <c r="AE9" s="49"/>
      <c r="AF9" s="49"/>
      <c r="AG9" s="49"/>
      <c r="AH9" s="49"/>
      <c r="AI9" s="49"/>
      <c r="AJ9" s="49"/>
      <c r="AN9" s="15"/>
      <c r="AO9" s="24"/>
      <c r="AP9" s="76"/>
    </row>
    <row r="10" spans="1:42" ht="23.1" customHeight="1">
      <c r="AM10" s="296"/>
      <c r="AN10" s="82" t="s">
        <v>601</v>
      </c>
      <c r="AO10" s="9"/>
      <c r="AP10" s="81"/>
    </row>
    <row r="11" spans="1:42" ht="23.1" customHeight="1">
      <c r="R11" s="16" t="s">
        <v>30</v>
      </c>
      <c r="AM11" s="296"/>
      <c r="AN11" s="584" t="s">
        <v>523</v>
      </c>
      <c r="AO11" s="606"/>
      <c r="AP11" s="312" t="str">
        <f>IF(初期入力!E11="","",初期入力!E11)</f>
        <v/>
      </c>
    </row>
    <row r="12" spans="1:42" ht="23.1" customHeight="1">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M12" s="297"/>
      <c r="AP12" s="293"/>
    </row>
    <row r="13" spans="1:42" ht="23.1" customHeight="1">
      <c r="A13" s="24" t="s">
        <v>31</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M13" s="604" t="s">
        <v>337</v>
      </c>
      <c r="AN13" s="294" t="s">
        <v>416</v>
      </c>
      <c r="AO13" s="200"/>
      <c r="AP13" s="310" t="str">
        <f>IF(初期入力!E58="","",初期入力!E58)</f>
        <v>〒601-8213</v>
      </c>
    </row>
    <row r="14" spans="1:42" ht="23.1" customHeight="1">
      <c r="A14" s="24" t="s">
        <v>802</v>
      </c>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M14" s="605"/>
      <c r="AN14" s="275" t="s">
        <v>590</v>
      </c>
      <c r="AO14" s="298"/>
      <c r="AP14" s="309" t="str">
        <f>IF(初期入力!E59="","",初期入力!E59)</f>
        <v>京都府京都市南区久世中久世町1丁目103番地</v>
      </c>
    </row>
    <row r="15" spans="1:42" ht="23.1" customHeight="1">
      <c r="A15" s="24" t="s">
        <v>32</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M15" s="605"/>
      <c r="AN15" s="275" t="s">
        <v>414</v>
      </c>
      <c r="AO15" s="298"/>
      <c r="AP15" s="309" t="str">
        <f>IF(初期入力!E60="","",初期入力!E60)</f>
        <v>株式会社　夢咲工務店</v>
      </c>
    </row>
    <row r="16" spans="1:42" ht="23.1" customHeight="1">
      <c r="A16" s="24" t="s">
        <v>33</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M16" s="605"/>
      <c r="AN16" s="295" t="s">
        <v>415</v>
      </c>
      <c r="AO16" s="299"/>
      <c r="AP16" s="435" t="str">
        <f>IF(初期入力!E61="","",初期入力!E61)</f>
        <v>屋敷　英則</v>
      </c>
    </row>
    <row r="17" spans="1:42" ht="23.1" customHeight="1">
      <c r="A17" s="24" t="s">
        <v>34</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M17" s="605" t="s">
        <v>605</v>
      </c>
      <c r="AN17" s="610" t="s">
        <v>587</v>
      </c>
      <c r="AO17" s="300" t="s">
        <v>589</v>
      </c>
      <c r="AP17" s="311" t="str">
        <f>IF(初期入力!E62="","",初期入力!E62)</f>
        <v/>
      </c>
    </row>
    <row r="18" spans="1:42" ht="23.1" customHeight="1">
      <c r="A18" s="24" t="s">
        <v>760</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M18" s="605"/>
      <c r="AN18" s="613"/>
      <c r="AO18" s="301" t="s">
        <v>590</v>
      </c>
      <c r="AP18" s="311" t="str">
        <f>IF(初期入力!E63="","",初期入力!E63)</f>
        <v/>
      </c>
    </row>
    <row r="19" spans="1:42" ht="23.1" customHeight="1">
      <c r="A19" s="24" t="s">
        <v>35</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M19" s="605"/>
      <c r="AN19" s="609" t="s">
        <v>588</v>
      </c>
      <c r="AO19" s="301" t="s">
        <v>589</v>
      </c>
      <c r="AP19" s="311" t="str">
        <f>IF(初期入力!E64="","",初期入力!E64)</f>
        <v/>
      </c>
    </row>
    <row r="20" spans="1:42" ht="23.1" customHeight="1">
      <c r="A20" s="24" t="s">
        <v>36</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M20" s="605"/>
      <c r="AN20" s="610"/>
      <c r="AO20" s="302" t="s">
        <v>590</v>
      </c>
      <c r="AP20" s="437" t="str">
        <f>IF(初期入力!E65="","",初期入力!E65)</f>
        <v/>
      </c>
    </row>
    <row r="21" spans="1:42" ht="23.1" customHeight="1">
      <c r="A21" s="24" t="s">
        <v>37</v>
      </c>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M21" s="605" t="s">
        <v>604</v>
      </c>
      <c r="AN21" s="294" t="s">
        <v>597</v>
      </c>
      <c r="AO21" s="308"/>
      <c r="AP21" s="436" t="str">
        <f>IF(初期入力!E66="","",初期入力!E66)</f>
        <v/>
      </c>
    </row>
    <row r="22" spans="1:42" ht="23.1" customHeight="1">
      <c r="A22" s="24" t="s">
        <v>38</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M22" s="605"/>
      <c r="AN22" s="275" t="s">
        <v>416</v>
      </c>
      <c r="AO22" s="298"/>
      <c r="AP22" s="311" t="str">
        <f>IF(初期入力!E67="","",初期入力!E67)</f>
        <v/>
      </c>
    </row>
    <row r="23" spans="1:42" ht="23.1" customHeight="1">
      <c r="A23" s="24" t="s">
        <v>39</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M23" s="605"/>
      <c r="AN23" s="275" t="s">
        <v>590</v>
      </c>
      <c r="AO23" s="298"/>
      <c r="AP23" s="311" t="str">
        <f>IF(初期入力!E68="","",初期入力!E68)</f>
        <v/>
      </c>
    </row>
    <row r="24" spans="1:42" ht="23.1" customHeight="1">
      <c r="A24" s="24" t="s">
        <v>40</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M24" s="605"/>
      <c r="AN24" s="295" t="s">
        <v>593</v>
      </c>
      <c r="AO24" s="299"/>
      <c r="AP24" s="437" t="str">
        <f>IF(初期入力!E69="","",初期入力!E69)</f>
        <v/>
      </c>
    </row>
    <row r="25" spans="1:42" ht="23.1" customHeight="1">
      <c r="A25" s="24" t="s">
        <v>41</v>
      </c>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M25" s="605" t="s">
        <v>603</v>
      </c>
      <c r="AN25" s="611" t="s">
        <v>413</v>
      </c>
      <c r="AO25" s="612"/>
      <c r="AP25" s="436" t="str">
        <f>IF(初期入力!E70="","",初期入力!E70)</f>
        <v/>
      </c>
    </row>
    <row r="26" spans="1:42" ht="23.1" customHeight="1">
      <c r="A26" s="24" t="s">
        <v>42</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M26" s="605"/>
      <c r="AN26" s="275" t="s">
        <v>591</v>
      </c>
      <c r="AO26" s="298"/>
      <c r="AP26" s="311" t="str">
        <f>IF(初期入力!E71="","",初期入力!E71)</f>
        <v/>
      </c>
    </row>
    <row r="27" spans="1:42" ht="23.1" customHeight="1">
      <c r="A27" s="24" t="s">
        <v>43</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M27" s="605"/>
      <c r="AN27" s="275" t="s">
        <v>592</v>
      </c>
      <c r="AO27" s="298"/>
      <c r="AP27" s="311" t="str">
        <f>IF(初期入力!E72="","",初期入力!E72)</f>
        <v/>
      </c>
    </row>
    <row r="28" spans="1:42" ht="23.1" customHeight="1">
      <c r="A28" s="24" t="s">
        <v>44</v>
      </c>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M28" s="605"/>
      <c r="AN28" s="275" t="s">
        <v>418</v>
      </c>
      <c r="AO28" s="298"/>
      <c r="AP28" s="311" t="str">
        <f>IF(初期入力!E73="","",初期入力!E73)</f>
        <v/>
      </c>
    </row>
    <row r="29" spans="1:42" ht="23.1" customHeight="1">
      <c r="A29" s="24" t="s">
        <v>45</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M29" s="605"/>
      <c r="AN29" s="275" t="s">
        <v>596</v>
      </c>
      <c r="AO29" s="298"/>
      <c r="AP29" s="311" t="str">
        <f>IF(初期入力!E74="","",初期入力!E74)</f>
        <v/>
      </c>
    </row>
    <row r="30" spans="1:42" ht="23.1" customHeight="1">
      <c r="A30" s="24" t="s">
        <v>46</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M30" s="605"/>
      <c r="AN30" s="275" t="s">
        <v>598</v>
      </c>
      <c r="AO30" s="298"/>
      <c r="AP30" s="311" t="str">
        <f>IF(初期入力!E75="","",初期入力!E75)</f>
        <v/>
      </c>
    </row>
    <row r="31" spans="1:42" ht="23.1" customHeight="1">
      <c r="A31" s="24" t="s">
        <v>47</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M31" s="605"/>
      <c r="AN31" s="580" t="s">
        <v>803</v>
      </c>
      <c r="AO31" s="586"/>
      <c r="AP31" s="311" t="str">
        <f>IF(初期入力!E76="","",初期入力!E76)</f>
        <v/>
      </c>
    </row>
    <row r="32" spans="1:42" ht="23.1" customHeight="1">
      <c r="A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M32" s="605"/>
      <c r="AN32" s="580" t="s">
        <v>599</v>
      </c>
      <c r="AO32" s="586"/>
      <c r="AP32" s="311" t="str">
        <f>IF(初期入力!E77="","",初期入力!E77)</f>
        <v/>
      </c>
    </row>
    <row r="33" spans="1:42" ht="23.1" customHeight="1">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M33" s="605"/>
      <c r="AN33" s="275" t="s">
        <v>585</v>
      </c>
      <c r="AO33" s="298"/>
      <c r="AP33" s="311" t="str">
        <f>IF(初期入力!E78="","",初期入力!E78)</f>
        <v/>
      </c>
    </row>
    <row r="34" spans="1:42" ht="23.1" customHeight="1">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M34" s="605"/>
      <c r="AN34" s="580" t="s">
        <v>428</v>
      </c>
      <c r="AO34" s="586"/>
      <c r="AP34" s="311" t="str">
        <f>IF(初期入力!E79="","",初期入力!E79)</f>
        <v/>
      </c>
    </row>
    <row r="35" spans="1:42" ht="23.1" customHeight="1">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M35" s="605"/>
      <c r="AN35" s="607" t="s">
        <v>429</v>
      </c>
      <c r="AO35" s="608"/>
      <c r="AP35" s="437" t="str">
        <f>IF(初期入力!E80="","",初期入力!E80)</f>
        <v/>
      </c>
    </row>
    <row r="36" spans="1:42" ht="15.9"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row>
    <row r="37" spans="1:42" ht="15.9"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row>
    <row r="38" spans="1:42" ht="1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row>
  </sheetData>
  <mergeCells count="18">
    <mergeCell ref="AM13:AM16"/>
    <mergeCell ref="AN11:AO11"/>
    <mergeCell ref="AN35:AO35"/>
    <mergeCell ref="AN19:AN20"/>
    <mergeCell ref="AN25:AO25"/>
    <mergeCell ref="AN34:AO34"/>
    <mergeCell ref="AN31:AO31"/>
    <mergeCell ref="AN32:AO32"/>
    <mergeCell ref="AN17:AN18"/>
    <mergeCell ref="AM25:AM35"/>
    <mergeCell ref="AM21:AM24"/>
    <mergeCell ref="AM17:AM20"/>
    <mergeCell ref="AC1:AJ1"/>
    <mergeCell ref="AH8:AJ8"/>
    <mergeCell ref="U8:AG8"/>
    <mergeCell ref="U6:AJ6"/>
    <mergeCell ref="P8:S8"/>
    <mergeCell ref="P6:S6"/>
  </mergeCells>
  <phoneticPr fontId="23"/>
  <dataValidations count="2">
    <dataValidation imeMode="off" allowBlank="1" showInputMessage="1" showErrorMessage="1" sqref="AP34:AP35 AP9:AP11" xr:uid="{00000000-0002-0000-0300-000001000000}"/>
    <dataValidation imeMode="hiragana" allowBlank="1" showInputMessage="1" showErrorMessage="1" sqref="AP12:AP33" xr:uid="{00000000-0002-0000-0300-000002000000}"/>
  </dataValidations>
  <pageMargins left="1.33" right="0.59055118110236227" top="0.72" bottom="0.39370078740157483" header="0" footer="0"/>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6:AI42"/>
  <sheetViews>
    <sheetView view="pageBreakPreview" zoomScaleNormal="100" zoomScaleSheetLayoutView="100" workbookViewId="0">
      <selection activeCell="AL2" sqref="AL2"/>
    </sheetView>
  </sheetViews>
  <sheetFormatPr defaultColWidth="9.109375" defaultRowHeight="12"/>
  <cols>
    <col min="1" max="36" width="2.6640625" customWidth="1"/>
  </cols>
  <sheetData>
    <row r="6" spans="1:35" ht="30" customHeight="1"/>
    <row r="7" spans="1:35" ht="30" customHeight="1">
      <c r="A7" s="313"/>
      <c r="B7" s="313"/>
      <c r="C7" s="313"/>
      <c r="D7" s="313"/>
      <c r="E7" s="313"/>
      <c r="F7" s="313"/>
      <c r="G7" s="313"/>
      <c r="H7" s="615" t="s">
        <v>3</v>
      </c>
      <c r="I7" s="615"/>
      <c r="J7" s="615"/>
      <c r="K7" s="615"/>
      <c r="L7" s="615"/>
      <c r="M7" s="615"/>
      <c r="N7" s="615"/>
      <c r="O7" s="615"/>
      <c r="P7" s="615"/>
      <c r="Q7" s="615"/>
      <c r="R7" s="615"/>
      <c r="S7" s="615"/>
      <c r="T7" s="615"/>
      <c r="U7" s="615"/>
      <c r="V7" s="615"/>
      <c r="W7" s="615"/>
      <c r="X7" s="615"/>
      <c r="Y7" s="616" t="s">
        <v>804</v>
      </c>
      <c r="Z7" s="616"/>
      <c r="AA7" s="616"/>
      <c r="AB7" s="616"/>
      <c r="AC7" s="616"/>
      <c r="AD7" s="313"/>
      <c r="AE7" s="313"/>
      <c r="AF7" s="313"/>
      <c r="AG7" s="313"/>
      <c r="AH7" s="313"/>
      <c r="AI7" s="313"/>
    </row>
    <row r="8" spans="1:35" ht="30" customHeight="1"/>
    <row r="9" spans="1:35" ht="30" customHeight="1">
      <c r="A9" s="313"/>
      <c r="B9" s="313"/>
      <c r="C9" s="313"/>
      <c r="D9" s="615" t="s">
        <v>4</v>
      </c>
      <c r="E9" s="615"/>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313"/>
      <c r="AH9" s="313"/>
      <c r="AI9" s="313"/>
    </row>
    <row r="10" spans="1:35" ht="14.1" customHeight="1"/>
    <row r="11" spans="1:35" ht="14.1" customHeight="1"/>
    <row r="12" spans="1:35" ht="14.1" customHeight="1"/>
    <row r="13" spans="1:35" ht="14.1" customHeight="1"/>
    <row r="14" spans="1:35" ht="14.1" customHeight="1"/>
    <row r="15" spans="1:35" ht="20.100000000000001" customHeight="1">
      <c r="A15" s="15"/>
      <c r="B15" s="15"/>
      <c r="C15" s="15"/>
      <c r="D15" s="15"/>
      <c r="E15" s="15"/>
      <c r="F15" s="15"/>
      <c r="G15" s="15"/>
      <c r="H15" s="15" t="s">
        <v>5</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row>
    <row r="16" spans="1:35" ht="20.100000000000001" customHeight="1">
      <c r="A16" s="15"/>
      <c r="B16" s="15"/>
      <c r="C16" s="15"/>
      <c r="D16" s="15"/>
      <c r="E16" s="15"/>
      <c r="F16" s="15"/>
      <c r="G16" s="15"/>
      <c r="H16" s="15" t="s">
        <v>6</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row>
    <row r="17" spans="1:35" ht="20.100000000000001" customHeight="1">
      <c r="A17" s="15"/>
      <c r="B17" s="15"/>
      <c r="C17" s="15"/>
      <c r="D17" s="15"/>
      <c r="E17" s="15"/>
      <c r="F17" s="15"/>
      <c r="G17" s="15"/>
      <c r="H17" s="15" t="s">
        <v>7</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ht="20.100000000000001" customHeight="1"/>
    <row r="19" spans="1:35" ht="20.100000000000001" customHeight="1">
      <c r="A19" s="24"/>
      <c r="B19" s="24"/>
      <c r="C19" s="24"/>
      <c r="D19" s="24"/>
      <c r="E19" s="24"/>
      <c r="F19" s="24"/>
      <c r="G19" s="24"/>
      <c r="H19" s="24"/>
      <c r="I19" s="24"/>
      <c r="J19" s="24"/>
      <c r="K19" s="24"/>
      <c r="L19" s="24"/>
      <c r="M19" s="24"/>
      <c r="N19" s="24"/>
      <c r="O19" s="617" t="s">
        <v>8</v>
      </c>
      <c r="P19" s="617"/>
      <c r="Q19" s="617"/>
      <c r="R19" s="617"/>
      <c r="S19" s="617"/>
      <c r="T19" s="617"/>
      <c r="U19" s="617"/>
      <c r="V19" s="24"/>
      <c r="W19" s="24"/>
      <c r="X19" s="24"/>
      <c r="Y19" s="24"/>
      <c r="Z19" s="24"/>
      <c r="AA19" s="24"/>
      <c r="AB19" s="24"/>
      <c r="AC19" s="24"/>
      <c r="AD19" s="24"/>
      <c r="AE19" s="24"/>
      <c r="AF19" s="24"/>
      <c r="AG19" s="24"/>
      <c r="AH19" s="24"/>
      <c r="AI19" s="24"/>
    </row>
    <row r="20" spans="1:35" ht="15" customHeight="1">
      <c r="A20" s="24"/>
      <c r="B20" s="24"/>
      <c r="C20" s="24"/>
      <c r="D20" s="24"/>
      <c r="E20" s="24"/>
      <c r="F20" s="24"/>
      <c r="G20" s="24"/>
      <c r="H20" s="24"/>
      <c r="I20" s="24"/>
      <c r="J20" s="24"/>
      <c r="K20" s="24"/>
      <c r="L20" s="24"/>
      <c r="M20" s="24"/>
      <c r="N20" s="24"/>
      <c r="O20" s="24"/>
      <c r="P20" s="24"/>
      <c r="Q20" s="24"/>
      <c r="R20" s="314"/>
      <c r="S20" s="24"/>
      <c r="T20" s="24"/>
      <c r="U20" s="24"/>
      <c r="V20" s="24"/>
      <c r="W20" s="24"/>
      <c r="X20" s="24"/>
      <c r="Y20" s="24"/>
      <c r="Z20" s="24"/>
      <c r="AA20" s="24"/>
      <c r="AB20" s="24"/>
      <c r="AC20" s="24"/>
      <c r="AD20" s="24"/>
      <c r="AE20" s="24"/>
      <c r="AF20" s="24"/>
      <c r="AG20" s="24"/>
      <c r="AH20" s="24"/>
      <c r="AI20" s="24"/>
    </row>
    <row r="21" spans="1:35" s="43" customFormat="1" ht="24" customHeight="1">
      <c r="A21" s="15"/>
      <c r="B21" s="15"/>
      <c r="C21" s="15"/>
      <c r="D21" s="15" t="s">
        <v>9</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s="43" customFormat="1" ht="24" customHeight="1">
      <c r="A22" s="15"/>
      <c r="B22" s="15"/>
      <c r="C22" s="15"/>
      <c r="D22" s="15" t="s">
        <v>777</v>
      </c>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s="43" customFormat="1" ht="24" customHeight="1">
      <c r="A23" s="15"/>
      <c r="B23" s="15"/>
      <c r="C23" s="15"/>
      <c r="D23" s="15" t="s">
        <v>10</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s="43" customFormat="1" ht="24" customHeight="1">
      <c r="A24" s="15"/>
      <c r="B24" s="15"/>
      <c r="C24" s="15"/>
      <c r="D24" s="15" t="s">
        <v>11</v>
      </c>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s="43" customFormat="1" ht="24" customHeight="1">
      <c r="A25" s="15"/>
      <c r="B25" s="15"/>
      <c r="C25" s="15"/>
      <c r="D25" s="15" t="s">
        <v>12</v>
      </c>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s="43" customFormat="1" ht="24" customHeight="1">
      <c r="A26" s="15"/>
      <c r="B26" s="15"/>
      <c r="C26" s="15"/>
      <c r="D26" s="15" t="s">
        <v>13</v>
      </c>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s="43" customFormat="1" ht="24" customHeight="1">
      <c r="A27" s="15"/>
      <c r="B27" s="15"/>
      <c r="C27" s="15"/>
      <c r="D27" s="15" t="s">
        <v>14</v>
      </c>
      <c r="E27" s="15"/>
      <c r="F27" s="15"/>
      <c r="G27" s="15"/>
      <c r="H27" s="15"/>
      <c r="I27" s="15"/>
      <c r="J27" s="15"/>
      <c r="K27" s="44" t="s">
        <v>15</v>
      </c>
      <c r="L27" s="25"/>
      <c r="M27" s="25"/>
      <c r="N27" s="25"/>
      <c r="O27" s="25"/>
      <c r="P27" s="25"/>
      <c r="Q27" s="25" t="s">
        <v>16</v>
      </c>
      <c r="R27" s="45" t="s">
        <v>17</v>
      </c>
      <c r="S27"/>
      <c r="T27" s="15"/>
      <c r="U27" s="15"/>
      <c r="V27" s="15"/>
      <c r="W27" s="15"/>
      <c r="X27" s="15"/>
      <c r="Y27" s="15"/>
      <c r="Z27" s="15"/>
      <c r="AA27" s="15"/>
      <c r="AB27" s="15"/>
      <c r="AC27" s="15"/>
      <c r="AD27" s="15"/>
      <c r="AE27" s="15"/>
      <c r="AF27" s="15"/>
      <c r="AG27" s="15"/>
      <c r="AH27" s="15"/>
      <c r="AI27" s="15"/>
    </row>
    <row r="28" spans="1:35" s="43" customFormat="1" ht="24" customHeight="1">
      <c r="A28" s="15"/>
      <c r="B28" s="15"/>
      <c r="C28" s="15"/>
      <c r="D28" s="15" t="s">
        <v>18</v>
      </c>
      <c r="E28" s="15"/>
      <c r="F28" s="15"/>
      <c r="G28" s="15"/>
      <c r="H28" s="15"/>
      <c r="I28" s="15"/>
      <c r="J28" s="15"/>
      <c r="K28" s="44" t="s">
        <v>15</v>
      </c>
      <c r="L28" s="25"/>
      <c r="M28" s="25"/>
      <c r="N28" s="25"/>
      <c r="O28" s="25"/>
      <c r="P28" s="25"/>
      <c r="Q28" s="25" t="s">
        <v>16</v>
      </c>
      <c r="R28" s="45" t="s">
        <v>17</v>
      </c>
      <c r="S28" s="15"/>
      <c r="T28" s="15"/>
      <c r="U28" s="15"/>
      <c r="V28" s="15"/>
      <c r="W28" s="15"/>
      <c r="X28" s="15"/>
      <c r="Y28" s="15"/>
      <c r="Z28" s="15"/>
      <c r="AA28" s="15"/>
      <c r="AB28" s="15"/>
      <c r="AC28" s="15"/>
      <c r="AD28" s="15"/>
      <c r="AE28" s="15"/>
      <c r="AF28" s="15"/>
      <c r="AG28" s="15"/>
      <c r="AH28" s="15"/>
      <c r="AI28" s="15"/>
    </row>
    <row r="29" spans="1:35" s="43" customFormat="1" ht="24" customHeight="1">
      <c r="A29" s="15"/>
      <c r="B29" s="15"/>
      <c r="C29" s="15"/>
      <c r="D29" s="15" t="s">
        <v>19</v>
      </c>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row>
    <row r="30" spans="1:35" s="43" customFormat="1" ht="24" customHeight="1">
      <c r="A30" s="15"/>
      <c r="B30" s="15"/>
      <c r="C30" s="15"/>
      <c r="D30" s="15" t="s">
        <v>20</v>
      </c>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row>
    <row r="31" spans="1:35" s="43" customFormat="1" ht="24" customHeight="1">
      <c r="A31" s="15"/>
      <c r="B31" s="15"/>
      <c r="C31" s="15"/>
      <c r="D31" s="15" t="s">
        <v>21</v>
      </c>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row>
    <row r="32" spans="1:35" s="43" customFormat="1" ht="24" customHeight="1">
      <c r="A32" s="15"/>
      <c r="B32" s="15"/>
      <c r="C32" s="15"/>
      <c r="D32" s="77"/>
      <c r="E32" s="15"/>
      <c r="F32" s="77"/>
      <c r="G32" s="77"/>
      <c r="H32" s="77"/>
      <c r="I32" s="77"/>
      <c r="J32" s="77"/>
      <c r="K32" s="77"/>
      <c r="L32" s="77"/>
      <c r="M32" s="77"/>
      <c r="N32" s="77"/>
      <c r="O32" s="77"/>
      <c r="P32" s="77"/>
      <c r="Q32" s="77"/>
      <c r="R32" s="77"/>
      <c r="S32" s="77"/>
      <c r="T32" s="15"/>
      <c r="U32" s="15"/>
      <c r="V32" s="15"/>
      <c r="W32" s="15"/>
      <c r="X32" s="15"/>
      <c r="Y32" s="15"/>
      <c r="Z32" s="15"/>
      <c r="AA32" s="15"/>
      <c r="AB32" s="15"/>
      <c r="AC32" s="15"/>
      <c r="AD32" s="15"/>
      <c r="AE32" s="15"/>
      <c r="AF32" s="15"/>
      <c r="AG32" s="15"/>
      <c r="AH32" s="15"/>
      <c r="AI32" s="15"/>
    </row>
    <row r="33" spans="1:35" s="43" customFormat="1" ht="24" customHeight="1">
      <c r="A33" s="15"/>
      <c r="B33" s="15"/>
      <c r="C33" s="15"/>
      <c r="D33" s="15"/>
      <c r="E33" s="15"/>
      <c r="F33" s="15"/>
      <c r="G33" s="614" t="str">
        <f>IF(初期入力!E17="","",初期入力!E17)</f>
        <v/>
      </c>
      <c r="H33" s="614"/>
      <c r="I33" s="614"/>
      <c r="J33" s="614"/>
      <c r="K33" s="614"/>
      <c r="L33" s="614"/>
      <c r="M33" s="614"/>
      <c r="N33" s="614"/>
      <c r="O33" s="614"/>
      <c r="P33" s="614"/>
      <c r="Q33" s="614"/>
      <c r="R33" s="614"/>
      <c r="S33" s="614"/>
      <c r="T33" s="614"/>
      <c r="U33" s="614"/>
      <c r="V33" s="614"/>
      <c r="W33" s="614"/>
      <c r="X33" s="614"/>
      <c r="Y33" s="614"/>
      <c r="Z33" s="614"/>
      <c r="AA33" s="614"/>
      <c r="AB33" s="614"/>
      <c r="AC33" s="614"/>
      <c r="AD33" s="15"/>
      <c r="AE33" s="15"/>
      <c r="AF33" s="15"/>
      <c r="AG33" s="15"/>
      <c r="AH33" s="15"/>
      <c r="AI33" s="15"/>
    </row>
    <row r="34" spans="1:35" s="43" customFormat="1" ht="24"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row>
    <row r="35" spans="1:35" s="43" customFormat="1" ht="20.100000000000001"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row>
    <row r="36" spans="1:35" s="43" customFormat="1" ht="20.100000000000001"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row>
    <row r="37" spans="1:35" s="43" customFormat="1" ht="24.9" customHeight="1">
      <c r="A37" s="314"/>
      <c r="B37" s="314"/>
      <c r="C37" s="314"/>
      <c r="D37" s="314"/>
      <c r="E37" s="314"/>
      <c r="F37" s="314"/>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314"/>
      <c r="AE37" s="314"/>
      <c r="AF37" s="314"/>
      <c r="AG37" s="314"/>
      <c r="AH37" s="314"/>
      <c r="AI37" s="314"/>
    </row>
    <row r="38" spans="1:35" s="43" customFormat="1" ht="24.9" customHeight="1">
      <c r="A38" s="15"/>
      <c r="B38" s="15"/>
      <c r="C38" s="15"/>
      <c r="D38" s="15"/>
      <c r="E38" s="15"/>
      <c r="F38" s="15"/>
      <c r="AD38" s="15"/>
      <c r="AE38" s="15"/>
      <c r="AF38" s="15"/>
      <c r="AG38" s="15"/>
      <c r="AH38" s="15"/>
      <c r="AI38" s="15"/>
    </row>
    <row r="39" spans="1:35" s="43" customFormat="1" ht="24.9"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row>
    <row r="40" spans="1:35" s="43" customFormat="1" ht="24.9"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row>
    <row r="42" spans="1:35" ht="14.1" customHeight="1"/>
  </sheetData>
  <mergeCells count="5">
    <mergeCell ref="G33:AC33"/>
    <mergeCell ref="H7:X7"/>
    <mergeCell ref="Y7:AC7"/>
    <mergeCell ref="D9:AF9"/>
    <mergeCell ref="O19:U19"/>
  </mergeCells>
  <phoneticPr fontId="23"/>
  <pageMargins left="0.78740157480314965" right="0.78740157480314965" top="0.39370078740157483" bottom="0.39370078740157483"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BA49"/>
  <sheetViews>
    <sheetView view="pageBreakPreview" zoomScaleNormal="100" zoomScaleSheetLayoutView="100" workbookViewId="0">
      <selection activeCell="AX3" sqref="AX3:BA4"/>
    </sheetView>
  </sheetViews>
  <sheetFormatPr defaultColWidth="9.109375" defaultRowHeight="12"/>
  <cols>
    <col min="1" max="36" width="2.6640625" customWidth="1"/>
    <col min="37" max="37" width="0.88671875" customWidth="1"/>
    <col min="38" max="38" width="12.5546875" customWidth="1"/>
    <col min="39" max="43" width="2.5546875" customWidth="1"/>
    <col min="44" max="52" width="7.88671875" customWidth="1"/>
    <col min="54" max="54" width="4.6640625" customWidth="1"/>
  </cols>
  <sheetData>
    <row r="1" spans="1:53" ht="16.5" customHeight="1">
      <c r="A1" s="634" t="s">
        <v>797</v>
      </c>
      <c r="B1" s="635"/>
      <c r="C1" s="635"/>
      <c r="D1" s="635"/>
      <c r="E1" s="635"/>
      <c r="F1" s="635"/>
      <c r="G1" s="635"/>
      <c r="H1" s="635"/>
      <c r="I1" s="635"/>
      <c r="J1" s="635"/>
      <c r="K1" s="635"/>
      <c r="L1" s="635"/>
      <c r="M1" s="636"/>
      <c r="AB1" s="623" t="str">
        <f>IF(初期入力!$E$11="","",初期入力!$E$11)</f>
        <v/>
      </c>
      <c r="AC1" s="623"/>
      <c r="AD1" s="623"/>
      <c r="AE1" s="623"/>
      <c r="AF1" s="623"/>
      <c r="AG1" s="623"/>
      <c r="AH1" s="623"/>
      <c r="AI1" s="623"/>
      <c r="AJ1" s="623"/>
      <c r="AS1" s="58" t="s">
        <v>763</v>
      </c>
    </row>
    <row r="2" spans="1:53" ht="16.5" customHeight="1">
      <c r="AN2" s="43"/>
    </row>
    <row r="3" spans="1:53" ht="23.25" customHeight="1">
      <c r="A3" s="618" t="s">
        <v>50</v>
      </c>
      <c r="B3" s="618"/>
      <c r="C3" s="618"/>
      <c r="D3" s="618"/>
      <c r="E3" s="618"/>
      <c r="F3" s="555"/>
      <c r="G3" s="622" t="str">
        <f>IF(初期入力!$E$70="","",初期入力!$E$70)</f>
        <v/>
      </c>
      <c r="H3" s="622"/>
      <c r="I3" s="622"/>
      <c r="J3" s="622"/>
      <c r="K3" s="622"/>
      <c r="L3" s="622"/>
      <c r="M3" s="622"/>
      <c r="N3" s="622"/>
      <c r="O3" s="622"/>
      <c r="P3" s="622"/>
      <c r="Q3" s="622"/>
      <c r="R3" s="622"/>
      <c r="U3" s="618" t="s">
        <v>51</v>
      </c>
      <c r="V3" s="618"/>
      <c r="W3" s="618"/>
      <c r="X3" s="58"/>
      <c r="Y3" s="601" t="str">
        <f>IF(初期入力!$E$14="","",初期入力!$E$14)</f>
        <v/>
      </c>
      <c r="Z3" s="601"/>
      <c r="AA3" s="601"/>
      <c r="AB3" s="601"/>
      <c r="AC3" s="601"/>
      <c r="AD3" s="601"/>
      <c r="AE3" s="601"/>
      <c r="AF3" s="601"/>
      <c r="AG3" s="601"/>
      <c r="AH3" s="601"/>
      <c r="AI3" s="601"/>
      <c r="AJ3" s="601"/>
      <c r="AW3" s="619" t="s">
        <v>771</v>
      </c>
      <c r="AX3" s="624"/>
      <c r="AY3" s="625"/>
      <c r="AZ3" s="625"/>
      <c r="BA3" s="626"/>
    </row>
    <row r="4" spans="1:53" ht="23.25" customHeight="1">
      <c r="A4" s="618" t="s">
        <v>52</v>
      </c>
      <c r="B4" s="618"/>
      <c r="C4" s="618"/>
      <c r="D4" s="618"/>
      <c r="E4" s="618"/>
      <c r="F4" s="554"/>
      <c r="G4" s="621" t="str">
        <f>IF(初期入力!$E$74="","",初期入力!$E$74)</f>
        <v/>
      </c>
      <c r="H4" s="621"/>
      <c r="I4" s="621"/>
      <c r="J4" s="621"/>
      <c r="K4" s="621"/>
      <c r="L4" s="621"/>
      <c r="M4" s="621"/>
      <c r="N4" s="621"/>
      <c r="O4" s="621"/>
      <c r="P4" s="621"/>
      <c r="Q4" s="621"/>
      <c r="R4" s="621"/>
      <c r="U4" s="618" t="s">
        <v>28</v>
      </c>
      <c r="V4" s="618"/>
      <c r="W4" s="618"/>
      <c r="X4" s="201"/>
      <c r="Y4" s="638" t="str">
        <f>IF(初期入力!$E$17="","",初期入力!$E$17)</f>
        <v/>
      </c>
      <c r="Z4" s="638"/>
      <c r="AA4" s="638"/>
      <c r="AB4" s="638"/>
      <c r="AC4" s="638"/>
      <c r="AD4" s="638"/>
      <c r="AE4" s="638"/>
      <c r="AF4" s="638"/>
      <c r="AG4" s="638"/>
      <c r="AH4" s="638"/>
      <c r="AI4" s="638"/>
      <c r="AJ4" s="638"/>
      <c r="AW4" s="620"/>
      <c r="AX4" s="627"/>
      <c r="AY4" s="628"/>
      <c r="AZ4" s="628"/>
      <c r="BA4" s="629"/>
    </row>
    <row r="5" spans="1:53" ht="23.25" customHeight="1">
      <c r="U5" s="618" t="s">
        <v>53</v>
      </c>
      <c r="V5" s="618"/>
      <c r="W5" s="618"/>
      <c r="X5" s="52"/>
      <c r="Y5" s="637" t="str">
        <f>IF(初期入力!$E$18="","",初期入力!$E$18)</f>
        <v/>
      </c>
      <c r="Z5" s="637"/>
      <c r="AA5" s="637"/>
      <c r="AB5" s="637"/>
      <c r="AC5" s="637"/>
      <c r="AD5" s="637"/>
      <c r="AE5" s="637"/>
      <c r="AF5" s="637"/>
      <c r="AG5" s="637"/>
      <c r="AH5" s="637"/>
      <c r="AI5" s="637"/>
      <c r="AJ5" s="22" t="s">
        <v>805</v>
      </c>
    </row>
    <row r="6" spans="1:53" ht="23.25" customHeight="1">
      <c r="U6" s="630" t="s">
        <v>806</v>
      </c>
      <c r="V6" s="631"/>
      <c r="W6" s="631"/>
      <c r="X6" s="201"/>
      <c r="Y6" s="632" t="str">
        <f>IF(初期入力!$E$37="","",初期入力!$E$37)</f>
        <v/>
      </c>
      <c r="Z6" s="632"/>
      <c r="AA6" s="632"/>
      <c r="AB6" s="632"/>
      <c r="AC6" s="632"/>
      <c r="AD6" s="632"/>
      <c r="AE6" s="632"/>
      <c r="AF6" s="632"/>
      <c r="AG6" s="632"/>
      <c r="AH6" s="632"/>
      <c r="AI6" s="632"/>
      <c r="AJ6" s="445" t="s">
        <v>805</v>
      </c>
    </row>
    <row r="7" spans="1:53" ht="23.25" customHeight="1">
      <c r="U7" s="630" t="s">
        <v>411</v>
      </c>
      <c r="V7" s="631"/>
      <c r="W7" s="631"/>
      <c r="X7" s="52"/>
      <c r="Y7" s="637" t="str">
        <f>IF(初期入力!$E$38="","",初期入力!$E$38)</f>
        <v/>
      </c>
      <c r="Z7" s="637"/>
      <c r="AA7" s="637"/>
      <c r="AB7" s="637"/>
      <c r="AC7" s="637"/>
      <c r="AD7" s="637"/>
      <c r="AE7" s="637"/>
      <c r="AF7" s="637"/>
      <c r="AG7" s="637"/>
      <c r="AH7" s="637"/>
      <c r="AI7" s="637"/>
      <c r="AJ7" s="22" t="s">
        <v>805</v>
      </c>
    </row>
    <row r="8" spans="1:53" ht="23.25" customHeight="1">
      <c r="U8" s="630" t="s">
        <v>412</v>
      </c>
      <c r="V8" s="631"/>
      <c r="W8" s="631"/>
      <c r="X8" s="201"/>
      <c r="Y8" s="632" t="str">
        <f>IF(初期入力!$E$40="","",初期入力!$E$40)</f>
        <v/>
      </c>
      <c r="Z8" s="632"/>
      <c r="AA8" s="632"/>
      <c r="AB8" s="632"/>
      <c r="AC8" s="632"/>
      <c r="AD8" s="632"/>
      <c r="AE8" s="632"/>
      <c r="AF8" s="632"/>
      <c r="AG8" s="632"/>
      <c r="AH8" s="632"/>
      <c r="AI8" s="632"/>
      <c r="AJ8" s="445" t="s">
        <v>805</v>
      </c>
    </row>
    <row r="9" spans="1:53" ht="23.25" customHeight="1"/>
    <row r="10" spans="1:53" ht="23.25" customHeight="1">
      <c r="R10" s="61" t="s">
        <v>798</v>
      </c>
      <c r="AN10" s="62"/>
      <c r="AO10" s="62"/>
      <c r="AP10" s="62"/>
      <c r="AQ10" s="62"/>
      <c r="AR10" s="62"/>
      <c r="AS10" s="62"/>
      <c r="AT10" s="62"/>
      <c r="AU10" s="62"/>
      <c r="AV10" s="62"/>
      <c r="AW10" s="62"/>
      <c r="AX10" s="62"/>
      <c r="AY10" s="62"/>
      <c r="AZ10" s="62"/>
      <c r="BA10" s="62"/>
    </row>
    <row r="11" spans="1:53" s="63" customFormat="1" ht="15.75" customHeight="1">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N11" s="62" t="s">
        <v>789</v>
      </c>
      <c r="AO11" s="62"/>
      <c r="AP11" s="62"/>
      <c r="AQ11" s="62"/>
      <c r="AR11" s="62"/>
      <c r="AS11" s="62"/>
      <c r="AT11" s="62"/>
      <c r="AU11" s="62"/>
      <c r="AV11" s="62"/>
      <c r="AW11" s="62"/>
      <c r="AX11" s="62"/>
      <c r="AY11" s="62"/>
      <c r="AZ11" s="62"/>
      <c r="BA11" s="62"/>
    </row>
    <row r="12" spans="1:53" s="63" customFormat="1" ht="15.75" customHeight="1">
      <c r="A12" s="62"/>
      <c r="B12" s="633" t="s">
        <v>799</v>
      </c>
      <c r="C12" s="633"/>
      <c r="D12" s="633"/>
      <c r="E12" s="633"/>
      <c r="F12" s="633"/>
      <c r="G12" s="633"/>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c r="AE12" s="633"/>
      <c r="AF12" s="633"/>
      <c r="AG12" s="633"/>
      <c r="AH12" s="633"/>
      <c r="AI12" s="633"/>
      <c r="AJ12" s="62"/>
      <c r="AN12" s="62" t="s">
        <v>790</v>
      </c>
      <c r="AO12" s="62"/>
      <c r="AP12" s="62"/>
      <c r="AQ12" s="62"/>
      <c r="AR12" s="62"/>
      <c r="AS12" s="62"/>
      <c r="AT12" s="62"/>
      <c r="AU12" s="62"/>
      <c r="AV12" s="62"/>
      <c r="AW12" s="62"/>
      <c r="AX12" s="62"/>
      <c r="AY12" s="62"/>
      <c r="AZ12" s="62"/>
      <c r="BA12" s="62"/>
    </row>
    <row r="13" spans="1:53" s="63" customFormat="1" ht="15.75" customHeight="1">
      <c r="B13" s="633"/>
      <c r="C13" s="633"/>
      <c r="D13" s="633"/>
      <c r="E13" s="633"/>
      <c r="F13" s="633"/>
      <c r="G13" s="633"/>
      <c r="H13" s="633"/>
      <c r="I13" s="633"/>
      <c r="J13" s="633"/>
      <c r="K13" s="633"/>
      <c r="L13" s="633"/>
      <c r="M13" s="633"/>
      <c r="N13" s="633"/>
      <c r="O13" s="633"/>
      <c r="P13" s="633"/>
      <c r="Q13" s="633"/>
      <c r="R13" s="633"/>
      <c r="S13" s="633"/>
      <c r="T13" s="633"/>
      <c r="U13" s="633"/>
      <c r="V13" s="633"/>
      <c r="W13" s="633"/>
      <c r="X13" s="633"/>
      <c r="Y13" s="633"/>
      <c r="Z13" s="633"/>
      <c r="AA13" s="633"/>
      <c r="AB13" s="633"/>
      <c r="AC13" s="633"/>
      <c r="AD13" s="633"/>
      <c r="AE13" s="633"/>
      <c r="AF13" s="633"/>
      <c r="AG13" s="633"/>
      <c r="AH13" s="633"/>
      <c r="AI13" s="633"/>
      <c r="AJ13" s="62"/>
      <c r="AN13" s="62" t="s">
        <v>791</v>
      </c>
      <c r="AO13" s="62"/>
      <c r="AP13" s="62"/>
      <c r="AQ13" s="62"/>
      <c r="AR13" s="62"/>
      <c r="AS13" s="62"/>
      <c r="AT13" s="62"/>
      <c r="AU13" s="62"/>
      <c r="AV13" s="62"/>
      <c r="AW13" s="62"/>
      <c r="AX13" s="62"/>
      <c r="AY13" s="62"/>
      <c r="AZ13" s="62"/>
      <c r="BA13" s="62"/>
    </row>
    <row r="14" spans="1:53" s="63" customFormat="1" ht="15.75" customHeight="1">
      <c r="A14" s="63" t="s">
        <v>700</v>
      </c>
      <c r="B14" s="633"/>
      <c r="C14" s="633"/>
      <c r="D14" s="633"/>
      <c r="E14" s="633"/>
      <c r="F14" s="633"/>
      <c r="G14" s="633"/>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2"/>
      <c r="AN14" s="62" t="s">
        <v>792</v>
      </c>
      <c r="AO14" s="62"/>
      <c r="AP14" s="62"/>
      <c r="AQ14" s="62"/>
      <c r="AR14" s="62"/>
      <c r="AS14" s="62"/>
      <c r="AT14" s="62"/>
      <c r="AU14" s="62"/>
      <c r="AV14" s="62"/>
      <c r="AW14" s="62"/>
      <c r="AX14" s="62"/>
      <c r="AY14" s="62"/>
      <c r="AZ14" s="62"/>
      <c r="BA14" s="62"/>
    </row>
    <row r="15" spans="1:53" s="63" customFormat="1" ht="15.75" customHeight="1">
      <c r="A15" s="62"/>
      <c r="B15" s="633"/>
      <c r="C15" s="633"/>
      <c r="D15" s="633"/>
      <c r="E15" s="633"/>
      <c r="F15" s="633"/>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3"/>
      <c r="AI15" s="633"/>
      <c r="AJ15" s="62"/>
      <c r="AN15" s="62" t="s">
        <v>793</v>
      </c>
      <c r="AO15" s="62"/>
      <c r="AP15" s="62"/>
      <c r="AQ15" s="62"/>
      <c r="AR15" s="62"/>
      <c r="AS15" s="62"/>
      <c r="AT15" s="62"/>
      <c r="AU15" s="62"/>
      <c r="AV15" s="62"/>
      <c r="AW15" s="62"/>
      <c r="AX15" s="62"/>
      <c r="AY15" s="62"/>
      <c r="AZ15" s="62"/>
      <c r="BA15" s="62"/>
    </row>
    <row r="16" spans="1:53" s="63" customFormat="1" ht="15.75" customHeight="1">
      <c r="A16" s="62"/>
      <c r="B16" s="62"/>
      <c r="C16" s="62"/>
      <c r="D16" s="62"/>
      <c r="E16" s="62"/>
      <c r="F16" s="62"/>
      <c r="G16" s="62"/>
      <c r="H16" s="62"/>
      <c r="I16" s="62"/>
      <c r="J16" s="62"/>
      <c r="K16" s="62"/>
      <c r="L16" s="62"/>
      <c r="M16" s="62"/>
      <c r="N16" s="62"/>
      <c r="O16" s="62"/>
      <c r="P16" s="62"/>
      <c r="Q16" s="62"/>
      <c r="R16" s="64" t="s">
        <v>54</v>
      </c>
      <c r="S16" s="62"/>
      <c r="T16" s="62"/>
      <c r="U16" s="62"/>
      <c r="V16" s="62"/>
      <c r="W16" s="62"/>
      <c r="X16" s="62"/>
      <c r="Y16" s="62"/>
      <c r="Z16" s="62"/>
      <c r="AA16" s="62"/>
      <c r="AB16" s="62"/>
      <c r="AC16" s="62"/>
      <c r="AD16" s="62"/>
      <c r="AE16" s="62"/>
      <c r="AF16" s="62"/>
      <c r="AG16" s="62"/>
      <c r="AH16" s="62"/>
      <c r="AI16" s="62"/>
      <c r="AJ16" s="62"/>
      <c r="AN16" s="62" t="s">
        <v>794</v>
      </c>
      <c r="AO16" s="62"/>
    </row>
    <row r="17" spans="1:49" s="63" customFormat="1" ht="15.75" customHeight="1">
      <c r="A17" s="62" t="s">
        <v>553</v>
      </c>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N17" s="63" t="s">
        <v>788</v>
      </c>
    </row>
    <row r="18" spans="1:49" s="63" customFormat="1" ht="15.75" customHeight="1">
      <c r="A18" s="62"/>
      <c r="B18" s="63" t="s">
        <v>554</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N18" s="63" t="s">
        <v>573</v>
      </c>
    </row>
    <row r="19" spans="1:49" s="63" customFormat="1" ht="15.75" customHeight="1">
      <c r="A19" s="62"/>
      <c r="B19" s="63" t="s">
        <v>575</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N19" s="63" t="s">
        <v>574</v>
      </c>
    </row>
    <row r="20" spans="1:49" s="63" customFormat="1" ht="15.75" customHeight="1">
      <c r="A20" s="62"/>
      <c r="B20" s="63" t="s">
        <v>567</v>
      </c>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N20" s="63" t="s">
        <v>795</v>
      </c>
    </row>
    <row r="21" spans="1:49" s="63" customFormat="1" ht="15.75" customHeight="1">
      <c r="A21" s="62"/>
      <c r="B21" s="63" t="s">
        <v>568</v>
      </c>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N21" s="63" t="s">
        <v>564</v>
      </c>
    </row>
    <row r="22" spans="1:49" s="63" customFormat="1" ht="15.75" customHeight="1">
      <c r="A22" s="62"/>
      <c r="B22" s="63" t="s">
        <v>555</v>
      </c>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row>
    <row r="23" spans="1:49" s="63" customFormat="1" ht="15.75" customHeight="1">
      <c r="A23" s="62"/>
      <c r="B23" s="63" t="s">
        <v>556</v>
      </c>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M23" s="63" t="s">
        <v>565</v>
      </c>
    </row>
    <row r="24" spans="1:49" s="63" customFormat="1" ht="15.75" customHeight="1">
      <c r="A24" s="62"/>
      <c r="B24" s="63" t="s">
        <v>557</v>
      </c>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N24" s="63" t="s">
        <v>762</v>
      </c>
    </row>
    <row r="25" spans="1:49" s="63" customFormat="1" ht="15.75" customHeight="1">
      <c r="A25" s="62"/>
      <c r="B25" s="63" t="s">
        <v>558</v>
      </c>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N25" s="63" t="s">
        <v>566</v>
      </c>
      <c r="AP25" s="271"/>
      <c r="AQ25" s="271"/>
      <c r="AR25" s="271"/>
      <c r="AS25" s="271"/>
      <c r="AT25" s="271"/>
      <c r="AU25" s="271"/>
      <c r="AV25" s="271"/>
      <c r="AW25" s="271"/>
    </row>
    <row r="26" spans="1:49" s="63" customFormat="1" ht="15.75" customHeight="1">
      <c r="AP26" s="271"/>
      <c r="AQ26" s="271"/>
      <c r="AR26" s="271"/>
      <c r="AS26" s="271"/>
      <c r="AT26" s="271"/>
      <c r="AU26" s="271"/>
      <c r="AV26" s="271"/>
      <c r="AW26" s="271"/>
    </row>
    <row r="27" spans="1:49" s="63" customFormat="1" ht="15.75" customHeight="1">
      <c r="A27" s="62" t="s">
        <v>559</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M27" s="63" t="s">
        <v>761</v>
      </c>
    </row>
    <row r="28" spans="1:49" s="63" customFormat="1" ht="15.75" customHeight="1">
      <c r="A28" s="62"/>
      <c r="B28" s="63" t="s">
        <v>560</v>
      </c>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N28" s="63" t="s">
        <v>796</v>
      </c>
    </row>
    <row r="29" spans="1:49" s="63" customFormat="1" ht="15.75" customHeight="1">
      <c r="A29" s="62"/>
      <c r="B29" s="63" t="s">
        <v>561</v>
      </c>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N29" s="63" t="s">
        <v>764</v>
      </c>
    </row>
    <row r="30" spans="1:49" s="63" customFormat="1" ht="15.75" customHeight="1">
      <c r="A30" s="62"/>
      <c r="B30" s="63" t="s">
        <v>562</v>
      </c>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P30" s="63" t="s">
        <v>765</v>
      </c>
    </row>
    <row r="31" spans="1:49" s="63" customFormat="1" ht="15.75" customHeight="1">
      <c r="A31" s="62"/>
      <c r="B31" s="63" t="s">
        <v>783</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P31" s="63" t="s">
        <v>766</v>
      </c>
    </row>
    <row r="32" spans="1:49" s="63" customFormat="1" ht="15.75" customHeight="1">
      <c r="A32" s="62"/>
      <c r="B32" s="63" t="s">
        <v>569</v>
      </c>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P32" s="63" t="s">
        <v>767</v>
      </c>
    </row>
    <row r="33" spans="1:42" s="63" customFormat="1" ht="15.75" customHeight="1">
      <c r="A33" s="62"/>
      <c r="B33" s="62"/>
      <c r="C33" s="62"/>
      <c r="D33" s="63" t="s">
        <v>563</v>
      </c>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P33" s="63" t="s">
        <v>768</v>
      </c>
    </row>
    <row r="34" spans="1:42" s="63" customFormat="1" ht="15.75" customHeight="1">
      <c r="A34" s="62"/>
      <c r="B34" s="62"/>
      <c r="C34" s="62"/>
      <c r="D34" s="63" t="s">
        <v>784</v>
      </c>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P34" s="63" t="s">
        <v>769</v>
      </c>
    </row>
    <row r="35" spans="1:42" s="63" customFormat="1" ht="15.75" customHeight="1">
      <c r="A35" s="62"/>
      <c r="B35" s="63" t="s">
        <v>570</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P35" s="63" t="s">
        <v>770</v>
      </c>
    </row>
    <row r="36" spans="1:42" s="63" customFormat="1" ht="15.75" customHeight="1">
      <c r="A36" s="62"/>
      <c r="B36" s="63" t="s">
        <v>778</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1:42" s="63" customFormat="1" ht="15.75" customHeight="1">
      <c r="A37" s="62"/>
      <c r="B37" s="63" t="s">
        <v>779</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N37" s="63" t="s">
        <v>772</v>
      </c>
    </row>
    <row r="38" spans="1:42" s="63" customFormat="1" ht="15.75" customHeight="1">
      <c r="A38" s="62"/>
      <c r="B38" s="63" t="s">
        <v>780</v>
      </c>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N38" s="63" t="s">
        <v>773</v>
      </c>
    </row>
    <row r="39" spans="1:42" s="63" customFormat="1" ht="15.75" customHeight="1">
      <c r="A39" s="62"/>
      <c r="B39" s="63" t="s">
        <v>785</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row>
    <row r="40" spans="1:42" s="63" customFormat="1" ht="15.75" customHeight="1">
      <c r="A40" s="62"/>
      <c r="B40" s="63" t="s">
        <v>781</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M40" s="63" t="s">
        <v>787</v>
      </c>
    </row>
    <row r="41" spans="1:42" s="63" customFormat="1" ht="15.75" customHeight="1">
      <c r="A41" s="62"/>
      <c r="B41" s="63" t="s">
        <v>782</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row>
    <row r="42" spans="1:42" s="63" customFormat="1" ht="15.75" customHeight="1">
      <c r="A42" s="62"/>
      <c r="B42" s="63" t="s">
        <v>571</v>
      </c>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row>
    <row r="43" spans="1:42" s="63" customFormat="1" ht="15.75" customHeight="1">
      <c r="B43" s="63" t="s">
        <v>572</v>
      </c>
      <c r="C43" s="62"/>
      <c r="D43" s="62"/>
      <c r="E43" s="62"/>
    </row>
    <row r="44" spans="1:42" s="63" customFormat="1" ht="15.75" customHeight="1">
      <c r="B44" s="63" t="s">
        <v>786</v>
      </c>
    </row>
    <row r="45" spans="1:42" s="63" customFormat="1" ht="15.75" customHeight="1"/>
    <row r="46" spans="1:42" s="63" customFormat="1" ht="15.75" customHeight="1"/>
    <row r="47" spans="1:42" s="63" customFormat="1" ht="15.75" customHeight="1"/>
    <row r="48" spans="1:42" s="63" customFormat="1" ht="15.75" customHeight="1"/>
    <row r="49" spans="36:36" s="63" customFormat="1" ht="15.75" customHeight="1">
      <c r="AJ49" s="65"/>
    </row>
  </sheetData>
  <mergeCells count="21">
    <mergeCell ref="AB1:AJ1"/>
    <mergeCell ref="AX3:BA4"/>
    <mergeCell ref="U8:W8"/>
    <mergeCell ref="Y8:AI8"/>
    <mergeCell ref="B12:AI15"/>
    <mergeCell ref="A1:M1"/>
    <mergeCell ref="U5:W5"/>
    <mergeCell ref="Y5:AI5"/>
    <mergeCell ref="U6:W6"/>
    <mergeCell ref="Y6:AI6"/>
    <mergeCell ref="U7:W7"/>
    <mergeCell ref="Y7:AI7"/>
    <mergeCell ref="U3:W3"/>
    <mergeCell ref="Y3:AJ3"/>
    <mergeCell ref="U4:W4"/>
    <mergeCell ref="Y4:AJ4"/>
    <mergeCell ref="A4:E4"/>
    <mergeCell ref="A3:E3"/>
    <mergeCell ref="AW3:AW4"/>
    <mergeCell ref="G4:R4"/>
    <mergeCell ref="G3:R3"/>
  </mergeCells>
  <phoneticPr fontId="23"/>
  <pageMargins left="0.78740157480314965" right="0.55118110236220474" top="0.56000000000000005" bottom="0.63" header="0" footer="0"/>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700B9-EEC6-4CEF-A0B6-486C703C4516}">
  <sheetPr>
    <tabColor rgb="FF92D050"/>
  </sheetPr>
  <dimension ref="A1:K31"/>
  <sheetViews>
    <sheetView tabSelected="1" topLeftCell="A13" workbookViewId="0">
      <selection activeCell="N20" sqref="N20"/>
    </sheetView>
  </sheetViews>
  <sheetFormatPr defaultRowHeight="20.399999999999999" customHeight="1"/>
  <cols>
    <col min="1" max="9" width="8.88671875" style="15"/>
    <col min="10" max="10" width="15" style="15" bestFit="1" customWidth="1"/>
    <col min="11" max="16384" width="8.88671875" style="15"/>
  </cols>
  <sheetData>
    <row r="1" spans="1:11" ht="24" customHeight="1">
      <c r="A1" s="639" t="s">
        <v>1010</v>
      </c>
      <c r="B1" s="639"/>
      <c r="C1" s="639"/>
      <c r="D1" s="639"/>
      <c r="E1" s="639"/>
      <c r="F1" s="639"/>
      <c r="G1" s="639"/>
      <c r="H1" s="639"/>
      <c r="I1" s="639"/>
      <c r="J1" s="639"/>
      <c r="K1" s="639"/>
    </row>
    <row r="2" spans="1:11" ht="24" customHeight="1">
      <c r="I2" s="18" t="s">
        <v>1022</v>
      </c>
      <c r="J2" s="91">
        <v>45536</v>
      </c>
    </row>
    <row r="3" spans="1:11" ht="24" customHeight="1">
      <c r="I3" s="640" t="s">
        <v>1023</v>
      </c>
      <c r="J3" s="640"/>
    </row>
    <row r="4" spans="1:11" ht="24" customHeight="1"/>
    <row r="5" spans="1:11" ht="24" customHeight="1">
      <c r="A5" s="641" t="s">
        <v>1024</v>
      </c>
      <c r="B5" s="641"/>
      <c r="C5" s="641"/>
      <c r="D5" s="641"/>
      <c r="E5" s="641"/>
      <c r="F5" s="641"/>
      <c r="G5" s="641"/>
      <c r="H5" s="641"/>
      <c r="I5" s="641"/>
      <c r="J5" s="641"/>
    </row>
    <row r="6" spans="1:11" ht="24" customHeight="1">
      <c r="A6" s="641"/>
      <c r="B6" s="641"/>
      <c r="C6" s="641"/>
      <c r="D6" s="641"/>
      <c r="E6" s="641"/>
      <c r="F6" s="641"/>
      <c r="G6" s="641"/>
      <c r="H6" s="641"/>
      <c r="I6" s="641"/>
      <c r="J6" s="641"/>
    </row>
    <row r="7" spans="1:11" ht="24" customHeight="1">
      <c r="A7" s="559"/>
      <c r="B7" s="559"/>
      <c r="C7" s="559"/>
      <c r="D7" s="559"/>
      <c r="E7" s="559"/>
      <c r="F7" s="559"/>
      <c r="G7" s="559"/>
      <c r="H7" s="559"/>
      <c r="I7" s="559"/>
      <c r="J7" s="559"/>
    </row>
    <row r="8" spans="1:11" ht="24" customHeight="1">
      <c r="A8" s="15" t="s">
        <v>1011</v>
      </c>
    </row>
    <row r="9" spans="1:11" ht="24" customHeight="1">
      <c r="B9" s="15" t="s">
        <v>1012</v>
      </c>
    </row>
    <row r="10" spans="1:11" ht="24" customHeight="1">
      <c r="B10" s="15" t="s">
        <v>1013</v>
      </c>
    </row>
    <row r="11" spans="1:11" ht="24" customHeight="1">
      <c r="B11" s="15" t="s">
        <v>1014</v>
      </c>
    </row>
    <row r="12" spans="1:11" ht="24" customHeight="1">
      <c r="B12" s="15" t="s">
        <v>1015</v>
      </c>
    </row>
    <row r="13" spans="1:11" ht="24" customHeight="1">
      <c r="B13" s="15" t="s">
        <v>1016</v>
      </c>
    </row>
    <row r="14" spans="1:11" ht="24" customHeight="1"/>
    <row r="15" spans="1:11" ht="24" customHeight="1">
      <c r="A15" s="15" t="s">
        <v>1017</v>
      </c>
    </row>
    <row r="16" spans="1:11" ht="24" customHeight="1">
      <c r="B16" s="15" t="s">
        <v>1018</v>
      </c>
    </row>
    <row r="17" spans="1:10" ht="24" customHeight="1">
      <c r="B17" s="15" t="s">
        <v>1019</v>
      </c>
    </row>
    <row r="18" spans="1:10" ht="24" customHeight="1">
      <c r="B18" s="15" t="s">
        <v>1020</v>
      </c>
    </row>
    <row r="19" spans="1:10" ht="24" customHeight="1">
      <c r="B19" s="15" t="s">
        <v>1015</v>
      </c>
    </row>
    <row r="20" spans="1:10" ht="24" customHeight="1"/>
    <row r="21" spans="1:10" ht="24" customHeight="1">
      <c r="A21" s="641" t="s">
        <v>1025</v>
      </c>
      <c r="B21" s="641"/>
      <c r="C21" s="641"/>
      <c r="D21" s="641"/>
      <c r="E21" s="641"/>
      <c r="F21" s="641"/>
      <c r="G21" s="641"/>
      <c r="H21" s="641"/>
      <c r="I21" s="641"/>
      <c r="J21" s="641"/>
    </row>
    <row r="22" spans="1:10" ht="24" customHeight="1">
      <c r="A22" s="641"/>
      <c r="B22" s="641"/>
      <c r="C22" s="641"/>
      <c r="D22" s="641"/>
      <c r="E22" s="641"/>
      <c r="F22" s="641"/>
      <c r="G22" s="641"/>
      <c r="H22" s="641"/>
      <c r="I22" s="641"/>
      <c r="J22" s="641"/>
    </row>
    <row r="23" spans="1:10" ht="24" customHeight="1">
      <c r="A23" s="1269" t="s">
        <v>1035</v>
      </c>
      <c r="B23" s="1269"/>
      <c r="C23" s="1269"/>
      <c r="D23" s="1269"/>
      <c r="E23" s="1269"/>
      <c r="F23" s="1269"/>
      <c r="G23" s="1269"/>
      <c r="H23" s="1269"/>
      <c r="I23" s="1269"/>
      <c r="J23" s="1269"/>
    </row>
    <row r="24" spans="1:10" ht="24" customHeight="1">
      <c r="A24" s="1269"/>
      <c r="B24" s="1269"/>
      <c r="C24" s="1269"/>
      <c r="D24" s="1269"/>
      <c r="E24" s="1269"/>
      <c r="F24" s="1269"/>
      <c r="G24" s="1269"/>
      <c r="H24" s="1269"/>
      <c r="I24" s="1269"/>
      <c r="J24" s="1269"/>
    </row>
    <row r="25" spans="1:10" ht="24" customHeight="1">
      <c r="A25" s="15" t="s">
        <v>1021</v>
      </c>
    </row>
    <row r="26" spans="1:10" ht="24" customHeight="1"/>
    <row r="27" spans="1:10" ht="24" customHeight="1">
      <c r="A27" s="15" t="s">
        <v>1026</v>
      </c>
    </row>
    <row r="28" spans="1:10" ht="24" customHeight="1"/>
    <row r="29" spans="1:10" ht="24" customHeight="1">
      <c r="B29" s="560" t="s">
        <v>1027</v>
      </c>
      <c r="C29" s="560"/>
      <c r="D29" s="560"/>
      <c r="E29" s="560"/>
      <c r="F29" s="560"/>
      <c r="G29" s="560"/>
      <c r="H29" s="560"/>
    </row>
    <row r="30" spans="1:10" ht="24" customHeight="1"/>
    <row r="31" spans="1:10" ht="24" customHeight="1">
      <c r="B31" s="560" t="s">
        <v>1028</v>
      </c>
      <c r="C31" s="560"/>
      <c r="D31" s="560"/>
      <c r="E31" s="560"/>
      <c r="F31" s="560"/>
      <c r="G31" s="560"/>
      <c r="H31" s="561" t="s">
        <v>1029</v>
      </c>
    </row>
  </sheetData>
  <mergeCells count="5">
    <mergeCell ref="A1:K1"/>
    <mergeCell ref="I3:J3"/>
    <mergeCell ref="A5:J6"/>
    <mergeCell ref="A21:J22"/>
    <mergeCell ref="A23:J24"/>
  </mergeCells>
  <phoneticPr fontId="23"/>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BI76"/>
  <sheetViews>
    <sheetView view="pageBreakPreview" zoomScaleNormal="100" zoomScaleSheetLayoutView="100" workbookViewId="0">
      <selection activeCell="A9" sqref="A9:AB13"/>
    </sheetView>
  </sheetViews>
  <sheetFormatPr defaultRowHeight="12"/>
  <cols>
    <col min="1" max="58" width="3.6640625" customWidth="1"/>
  </cols>
  <sheetData>
    <row r="1" spans="1:61">
      <c r="A1" s="13" t="s">
        <v>22</v>
      </c>
      <c r="B1" s="29"/>
      <c r="C1" s="29"/>
      <c r="D1" s="29"/>
      <c r="E1" s="29"/>
      <c r="F1" s="29"/>
      <c r="G1" s="30"/>
      <c r="U1" s="737" t="str">
        <f>IF(初期入力!$E$11="","",初期入力!$E$11)</f>
        <v/>
      </c>
      <c r="V1" s="738"/>
      <c r="W1" s="738"/>
      <c r="X1" s="738"/>
      <c r="Y1" s="738"/>
      <c r="Z1" s="738"/>
      <c r="AA1" s="738"/>
      <c r="AB1" s="738"/>
    </row>
    <row r="2" spans="1:61" ht="5.25" customHeight="1"/>
    <row r="3" spans="1:61" ht="24.9" customHeight="1">
      <c r="A3" s="740" t="s">
        <v>666</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BH3" t="s">
        <v>731</v>
      </c>
      <c r="BI3" s="131" t="str">
        <f>HYPERLINK("#参考・健康保険等の記載方法!A2","健康保険等の加入状況について")</f>
        <v>健康保険等の加入状況について</v>
      </c>
    </row>
    <row r="4" spans="1:61" ht="3.75" customHeight="1">
      <c r="A4" s="146"/>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8"/>
      <c r="AB4" s="18"/>
    </row>
    <row r="5" spans="1:61" ht="14.25" customHeight="1">
      <c r="A5" s="618" t="s">
        <v>625</v>
      </c>
      <c r="B5" s="618"/>
      <c r="C5" s="618"/>
      <c r="D5" s="146"/>
      <c r="E5" s="601" t="str">
        <f>IF(初期入力!$E$60="","",初期入力!$E$60)</f>
        <v>株式会社　夢咲工務店</v>
      </c>
      <c r="F5" s="601"/>
      <c r="G5" s="601"/>
      <c r="H5" s="601"/>
      <c r="I5" s="601"/>
      <c r="J5" s="601"/>
      <c r="K5" s="601"/>
      <c r="L5" s="601"/>
      <c r="M5" s="601"/>
      <c r="N5" s="601"/>
      <c r="O5" s="601"/>
      <c r="P5" s="601"/>
      <c r="Q5" s="601"/>
      <c r="R5" s="601"/>
      <c r="S5" s="601"/>
      <c r="T5" s="601"/>
      <c r="U5" s="601"/>
      <c r="V5" s="601"/>
      <c r="W5" s="601"/>
      <c r="X5" s="601"/>
      <c r="Y5" s="601"/>
      <c r="Z5" s="24"/>
      <c r="AA5" s="24"/>
      <c r="AB5" s="24"/>
      <c r="BI5" s="131"/>
    </row>
    <row r="6" spans="1:61" ht="14.25" customHeight="1">
      <c r="A6" s="146"/>
      <c r="B6" s="146"/>
      <c r="C6" s="146"/>
      <c r="D6" s="202"/>
      <c r="E6" s="202"/>
      <c r="F6" s="202"/>
      <c r="G6" s="202"/>
      <c r="H6" s="202"/>
      <c r="I6" s="202"/>
      <c r="J6" s="202"/>
      <c r="K6" s="202"/>
      <c r="L6" s="202"/>
      <c r="M6" s="202"/>
      <c r="N6" s="202"/>
      <c r="O6" s="202"/>
      <c r="P6" s="202"/>
      <c r="Q6" s="202"/>
      <c r="R6" s="202"/>
      <c r="S6" s="202"/>
      <c r="T6" s="202"/>
      <c r="U6" s="202"/>
      <c r="V6" s="202"/>
      <c r="W6" s="202"/>
      <c r="X6" s="202"/>
      <c r="Y6" s="202"/>
      <c r="Z6" s="202"/>
      <c r="AA6" s="202"/>
      <c r="AB6" s="6"/>
      <c r="AE6" s="24" t="s">
        <v>55</v>
      </c>
    </row>
    <row r="7" spans="1:61" ht="14.25" customHeight="1">
      <c r="A7" s="618" t="s">
        <v>624</v>
      </c>
      <c r="B7" s="618"/>
      <c r="C7" s="618"/>
      <c r="D7" s="146"/>
      <c r="E7" s="739" t="str">
        <f>IF(初期入力!$E$70="","",初期入力!$E$70)</f>
        <v/>
      </c>
      <c r="F7" s="601"/>
      <c r="G7" s="601"/>
      <c r="H7" s="601"/>
      <c r="I7" s="601"/>
      <c r="J7" s="601"/>
      <c r="K7" s="601"/>
      <c r="L7" s="601"/>
      <c r="M7" s="601"/>
      <c r="N7" s="601"/>
      <c r="O7" s="601"/>
      <c r="P7" s="601"/>
      <c r="Q7" s="601"/>
      <c r="R7" s="601"/>
      <c r="S7" s="601"/>
      <c r="T7" s="601"/>
      <c r="U7" s="601"/>
      <c r="V7" s="601"/>
      <c r="W7" s="601"/>
      <c r="X7" s="601"/>
      <c r="Y7" s="601"/>
      <c r="Z7" s="750" t="s">
        <v>602</v>
      </c>
      <c r="AA7" s="750"/>
      <c r="AB7" s="750"/>
      <c r="AE7" s="654" t="s">
        <v>28</v>
      </c>
      <c r="AF7" s="654"/>
      <c r="AG7" s="654"/>
      <c r="AH7" s="710"/>
      <c r="AI7" s="711" t="str">
        <f>IF(初期入力!$E$17="","",初期入力!$E$17)</f>
        <v/>
      </c>
      <c r="AJ7" s="711"/>
      <c r="AK7" s="711"/>
      <c r="AL7" s="711"/>
      <c r="AM7" s="711"/>
      <c r="AN7" s="711"/>
      <c r="AO7" s="711"/>
      <c r="AP7" s="711"/>
      <c r="AQ7" s="711"/>
      <c r="AR7" s="712"/>
      <c r="AS7" s="654" t="s">
        <v>56</v>
      </c>
      <c r="AT7" s="654"/>
      <c r="AU7" s="654"/>
      <c r="AV7" s="710"/>
      <c r="AW7" s="711" t="str">
        <f>IF(初期入力!$E$18="","",初期入力!$E$18)</f>
        <v/>
      </c>
      <c r="AX7" s="711"/>
      <c r="AY7" s="711"/>
      <c r="AZ7" s="711"/>
      <c r="BA7" s="711"/>
      <c r="BB7" s="711"/>
      <c r="BC7" s="711"/>
      <c r="BD7" s="711"/>
      <c r="BE7" s="711"/>
      <c r="BF7" s="712"/>
    </row>
    <row r="8" spans="1:61" ht="14.25" customHeight="1">
      <c r="A8" s="146"/>
      <c r="B8" s="146"/>
      <c r="C8" s="146"/>
      <c r="D8" s="203"/>
      <c r="E8" s="203"/>
      <c r="F8" s="203"/>
      <c r="G8" s="203"/>
      <c r="H8" s="203"/>
      <c r="I8" s="203"/>
      <c r="J8" s="203"/>
      <c r="K8" s="203"/>
      <c r="L8" s="203"/>
      <c r="M8" s="203"/>
      <c r="N8" s="203"/>
      <c r="O8" s="203"/>
      <c r="P8" s="203"/>
      <c r="Q8" s="203"/>
      <c r="R8" s="203"/>
      <c r="S8" s="203"/>
      <c r="T8" s="203"/>
      <c r="U8" s="203"/>
      <c r="V8" s="203"/>
      <c r="W8" s="203"/>
      <c r="X8" s="203"/>
      <c r="Y8" s="203"/>
      <c r="Z8" s="203"/>
      <c r="AA8" s="203"/>
      <c r="AB8" s="196"/>
      <c r="AE8" s="654"/>
      <c r="AF8" s="654"/>
      <c r="AG8" s="654"/>
      <c r="AH8" s="700"/>
      <c r="AI8" s="713"/>
      <c r="AJ8" s="713"/>
      <c r="AK8" s="713"/>
      <c r="AL8" s="713"/>
      <c r="AM8" s="713"/>
      <c r="AN8" s="713"/>
      <c r="AO8" s="713"/>
      <c r="AP8" s="713"/>
      <c r="AQ8" s="713"/>
      <c r="AR8" s="714"/>
      <c r="AS8" s="654"/>
      <c r="AT8" s="654"/>
      <c r="AU8" s="654"/>
      <c r="AV8" s="700"/>
      <c r="AW8" s="713"/>
      <c r="AX8" s="713"/>
      <c r="AY8" s="713"/>
      <c r="AZ8" s="713"/>
      <c r="BA8" s="713"/>
      <c r="BB8" s="713"/>
      <c r="BC8" s="713"/>
      <c r="BD8" s="713"/>
      <c r="BE8" s="713"/>
      <c r="BF8" s="714"/>
    </row>
    <row r="9" spans="1:61" ht="14.25" customHeight="1">
      <c r="A9" s="676" t="s">
        <v>623</v>
      </c>
      <c r="B9" s="625"/>
      <c r="C9" s="626"/>
      <c r="D9" s="691" t="s">
        <v>57</v>
      </c>
      <c r="E9" s="731"/>
      <c r="F9" s="731"/>
      <c r="G9" s="731"/>
      <c r="H9" s="731"/>
      <c r="I9" s="731"/>
      <c r="J9" s="731"/>
      <c r="K9" s="732"/>
      <c r="L9" s="691" t="s">
        <v>58</v>
      </c>
      <c r="M9" s="731"/>
      <c r="N9" s="731"/>
      <c r="O9" s="731"/>
      <c r="P9" s="731"/>
      <c r="Q9" s="731"/>
      <c r="R9" s="731"/>
      <c r="S9" s="731"/>
      <c r="T9" s="732"/>
      <c r="U9" s="691" t="s">
        <v>59</v>
      </c>
      <c r="V9" s="731"/>
      <c r="W9" s="731"/>
      <c r="X9" s="731"/>
      <c r="Y9" s="731"/>
      <c r="Z9" s="731"/>
      <c r="AA9" s="731"/>
      <c r="AB9" s="732"/>
      <c r="AE9" s="136" t="s">
        <v>60</v>
      </c>
      <c r="AF9" s="32"/>
      <c r="AG9" s="137"/>
      <c r="AH9" s="148"/>
      <c r="AI9" s="85" t="s">
        <v>809</v>
      </c>
      <c r="AJ9" s="711" t="str">
        <f>IF(初期入力!$E$13="","",初期入力!$E$13)</f>
        <v/>
      </c>
      <c r="AK9" s="711"/>
      <c r="AL9" s="711"/>
      <c r="AM9" s="711" t="str">
        <f>IF(初期入力!$E$14="","",初期入力!$E$14)</f>
        <v/>
      </c>
      <c r="AN9" s="711"/>
      <c r="AO9" s="711"/>
      <c r="AP9" s="711"/>
      <c r="AQ9" s="711"/>
      <c r="AR9" s="711"/>
      <c r="AS9" s="711"/>
      <c r="AT9" s="711"/>
      <c r="AU9" s="711"/>
      <c r="AV9" s="711"/>
      <c r="AW9" s="711"/>
      <c r="AX9" s="711"/>
      <c r="AY9" s="711"/>
      <c r="AZ9" s="711"/>
      <c r="BA9" s="711"/>
      <c r="BB9" s="711"/>
      <c r="BC9" s="711"/>
      <c r="BD9" s="711"/>
      <c r="BE9" s="711"/>
      <c r="BF9" s="712"/>
    </row>
    <row r="10" spans="1:61" ht="14.25" customHeight="1">
      <c r="A10" s="734"/>
      <c r="B10" s="735"/>
      <c r="C10" s="736"/>
      <c r="D10" s="676" t="s">
        <v>759</v>
      </c>
      <c r="E10" s="747"/>
      <c r="F10" s="747"/>
      <c r="G10" s="747"/>
      <c r="H10" s="747"/>
      <c r="I10" s="711" t="s">
        <v>434</v>
      </c>
      <c r="J10" s="711"/>
      <c r="K10" s="712"/>
      <c r="L10" s="734" t="s">
        <v>909</v>
      </c>
      <c r="M10" s="735"/>
      <c r="N10" s="735" t="s">
        <v>1034</v>
      </c>
      <c r="O10" s="735"/>
      <c r="P10" s="741" t="s">
        <v>910</v>
      </c>
      <c r="Q10" s="735">
        <v>40543</v>
      </c>
      <c r="R10" s="735"/>
      <c r="S10" s="735"/>
      <c r="T10" s="743" t="s">
        <v>911</v>
      </c>
      <c r="U10" s="624" t="s">
        <v>810</v>
      </c>
      <c r="V10" s="625"/>
      <c r="W10" s="752">
        <v>3</v>
      </c>
      <c r="X10" s="625" t="s">
        <v>442</v>
      </c>
      <c r="Y10" s="752">
        <v>12</v>
      </c>
      <c r="Z10" s="625" t="s">
        <v>443</v>
      </c>
      <c r="AA10" s="752">
        <v>6</v>
      </c>
      <c r="AB10" s="626" t="s">
        <v>444</v>
      </c>
      <c r="AE10" s="138" t="s">
        <v>64</v>
      </c>
      <c r="AF10" s="139"/>
      <c r="AG10" s="140"/>
      <c r="AH10" s="147"/>
      <c r="AI10" s="329"/>
      <c r="AJ10" s="329"/>
      <c r="AK10" s="329"/>
      <c r="AL10" s="329"/>
      <c r="AM10" s="329"/>
      <c r="AN10" s="329"/>
      <c r="AO10" s="329"/>
      <c r="AP10" s="329"/>
      <c r="AQ10" s="329"/>
      <c r="AR10" s="329"/>
      <c r="AS10" s="329"/>
      <c r="AT10" s="329"/>
      <c r="AU10" s="329"/>
      <c r="AV10" s="329"/>
      <c r="AW10" s="329"/>
      <c r="AX10" s="730" t="s">
        <v>626</v>
      </c>
      <c r="AY10" s="730"/>
      <c r="AZ10" s="713" t="str">
        <f>IF(初期入力!$E$15="","",初期入力!$E$15)</f>
        <v/>
      </c>
      <c r="BA10" s="713"/>
      <c r="BB10" s="713"/>
      <c r="BC10" s="713"/>
      <c r="BD10" s="713"/>
      <c r="BE10" s="713"/>
      <c r="BF10" s="714"/>
    </row>
    <row r="11" spans="1:61" ht="14.25" customHeight="1">
      <c r="A11" s="734"/>
      <c r="B11" s="735"/>
      <c r="C11" s="736"/>
      <c r="D11" s="664"/>
      <c r="E11" s="665"/>
      <c r="F11" s="665"/>
      <c r="G11" s="665"/>
      <c r="H11" s="665"/>
      <c r="I11" s="745"/>
      <c r="J11" s="745"/>
      <c r="K11" s="743"/>
      <c r="L11" s="734"/>
      <c r="M11" s="735"/>
      <c r="N11" s="735"/>
      <c r="O11" s="735"/>
      <c r="P11" s="741"/>
      <c r="Q11" s="735"/>
      <c r="R11" s="735"/>
      <c r="S11" s="735"/>
      <c r="T11" s="743"/>
      <c r="U11" s="734"/>
      <c r="V11" s="735"/>
      <c r="W11" s="741"/>
      <c r="X11" s="735"/>
      <c r="Y11" s="741"/>
      <c r="Z11" s="735"/>
      <c r="AA11" s="741"/>
      <c r="AB11" s="736"/>
      <c r="AE11" s="141" t="s">
        <v>65</v>
      </c>
      <c r="AF11" s="142"/>
      <c r="AG11" s="143"/>
      <c r="AH11" s="148"/>
      <c r="AI11" s="711" t="str">
        <f>IF(初期入力!$E$70="","",初期入力!$E$70)</f>
        <v/>
      </c>
      <c r="AJ11" s="711"/>
      <c r="AK11" s="711"/>
      <c r="AL11" s="711"/>
      <c r="AM11" s="711"/>
      <c r="AN11" s="711"/>
      <c r="AO11" s="711"/>
      <c r="AP11" s="711"/>
      <c r="AQ11" s="711"/>
      <c r="AR11" s="711"/>
      <c r="AS11" s="711"/>
      <c r="AT11" s="711"/>
      <c r="AU11" s="711"/>
      <c r="AV11" s="711"/>
      <c r="AW11" s="711"/>
      <c r="AX11" s="711"/>
      <c r="AY11" s="711"/>
      <c r="AZ11" s="711"/>
      <c r="BA11" s="711"/>
      <c r="BB11" s="711"/>
      <c r="BC11" s="711"/>
      <c r="BD11" s="711"/>
      <c r="BE11" s="711"/>
      <c r="BF11" s="712"/>
    </row>
    <row r="12" spans="1:61" ht="14.25" customHeight="1">
      <c r="A12" s="734"/>
      <c r="B12" s="735"/>
      <c r="C12" s="736"/>
      <c r="D12" s="664"/>
      <c r="E12" s="665"/>
      <c r="F12" s="665"/>
      <c r="G12" s="665"/>
      <c r="H12" s="665"/>
      <c r="I12" s="745"/>
      <c r="J12" s="745"/>
      <c r="K12" s="743"/>
      <c r="L12" s="734"/>
      <c r="M12" s="735"/>
      <c r="N12" s="735"/>
      <c r="O12" s="735"/>
      <c r="P12" s="741"/>
      <c r="Q12" s="735"/>
      <c r="R12" s="735"/>
      <c r="S12" s="735"/>
      <c r="T12" s="743"/>
      <c r="U12" s="734"/>
      <c r="V12" s="735"/>
      <c r="W12" s="741"/>
      <c r="X12" s="735"/>
      <c r="Y12" s="741"/>
      <c r="Z12" s="735"/>
      <c r="AA12" s="741"/>
      <c r="AB12" s="736"/>
      <c r="AE12" s="138" t="s">
        <v>66</v>
      </c>
      <c r="AF12" s="139"/>
      <c r="AG12" s="140"/>
      <c r="AH12" s="147"/>
      <c r="AI12" s="713" t="str">
        <f>IF(初期入力!$E$50="","",初期入力!$E$50)</f>
        <v/>
      </c>
      <c r="AJ12" s="713"/>
      <c r="AK12" s="713"/>
      <c r="AL12" s="713"/>
      <c r="AM12" s="713"/>
      <c r="AN12" s="713"/>
      <c r="AO12" s="713"/>
      <c r="AP12" s="713"/>
      <c r="AQ12" s="713"/>
      <c r="AR12" s="713"/>
      <c r="AS12" s="713"/>
      <c r="AT12" s="713"/>
      <c r="AU12" s="713"/>
      <c r="AV12" s="713"/>
      <c r="AW12" s="713"/>
      <c r="AX12" s="713"/>
      <c r="AY12" s="713"/>
      <c r="AZ12" s="713"/>
      <c r="BA12" s="713"/>
      <c r="BB12" s="713"/>
      <c r="BC12" s="713"/>
      <c r="BD12" s="713"/>
      <c r="BE12" s="713"/>
      <c r="BF12" s="714"/>
    </row>
    <row r="13" spans="1:61" ht="14.25" customHeight="1">
      <c r="A13" s="627"/>
      <c r="B13" s="628"/>
      <c r="C13" s="629"/>
      <c r="D13" s="748"/>
      <c r="E13" s="749"/>
      <c r="F13" s="749"/>
      <c r="G13" s="749"/>
      <c r="H13" s="749"/>
      <c r="I13" s="746"/>
      <c r="J13" s="746"/>
      <c r="K13" s="744"/>
      <c r="L13" s="627"/>
      <c r="M13" s="628"/>
      <c r="N13" s="628"/>
      <c r="O13" s="628"/>
      <c r="P13" s="742"/>
      <c r="Q13" s="628"/>
      <c r="R13" s="628"/>
      <c r="S13" s="628"/>
      <c r="T13" s="744"/>
      <c r="U13" s="627"/>
      <c r="V13" s="628"/>
      <c r="W13" s="742"/>
      <c r="X13" s="628"/>
      <c r="Y13" s="742"/>
      <c r="Z13" s="628"/>
      <c r="AA13" s="742"/>
      <c r="AB13" s="629"/>
      <c r="AD13" s="18"/>
      <c r="AE13" s="624" t="s">
        <v>68</v>
      </c>
      <c r="AF13" s="625"/>
      <c r="AG13" s="626"/>
      <c r="AH13" s="148"/>
      <c r="AI13" s="85" t="s">
        <v>807</v>
      </c>
      <c r="AJ13" s="85"/>
      <c r="AK13" s="721" t="str">
        <f>IF(初期入力!$E$48="","",初期入力!$E$48)</f>
        <v/>
      </c>
      <c r="AL13" s="721"/>
      <c r="AM13" s="721"/>
      <c r="AN13" s="721"/>
      <c r="AO13" s="721"/>
      <c r="AP13" s="721"/>
      <c r="AQ13" s="721"/>
      <c r="AR13" s="319"/>
      <c r="AS13" s="624" t="s">
        <v>69</v>
      </c>
      <c r="AT13" s="625"/>
      <c r="AU13" s="626"/>
      <c r="AV13" s="724" t="str">
        <f>IF(初期入力!$E$47="","",初期入力!$E$47)</f>
        <v/>
      </c>
      <c r="AW13" s="725"/>
      <c r="AX13" s="725"/>
      <c r="AY13" s="725"/>
      <c r="AZ13" s="725"/>
      <c r="BA13" s="725"/>
      <c r="BB13" s="725"/>
      <c r="BC13" s="725"/>
      <c r="BD13" s="725"/>
      <c r="BE13" s="725"/>
      <c r="BF13" s="726"/>
    </row>
    <row r="14" spans="1:61" ht="14.25" customHeight="1">
      <c r="A14" s="142"/>
      <c r="B14" s="142"/>
      <c r="C14" s="142"/>
      <c r="D14" s="149"/>
      <c r="E14" s="149"/>
      <c r="F14" s="149"/>
      <c r="G14" s="149"/>
      <c r="H14" s="149"/>
      <c r="I14" s="149"/>
      <c r="J14" s="85"/>
      <c r="K14" s="85"/>
      <c r="L14" s="85"/>
      <c r="M14" s="85"/>
      <c r="N14" s="85"/>
      <c r="O14" s="85"/>
      <c r="P14" s="85"/>
      <c r="Q14" s="85"/>
      <c r="R14" s="85"/>
      <c r="S14" s="85"/>
      <c r="T14" s="85"/>
      <c r="U14" s="85"/>
      <c r="V14" s="85"/>
      <c r="W14" s="85"/>
      <c r="X14" s="85"/>
      <c r="Y14" s="85"/>
      <c r="Z14" s="85"/>
      <c r="AA14" s="85"/>
      <c r="AB14" s="85"/>
      <c r="AD14" s="18"/>
      <c r="AE14" s="723"/>
      <c r="AF14" s="642"/>
      <c r="AG14" s="643"/>
      <c r="AH14" s="147"/>
      <c r="AI14" s="316" t="s">
        <v>808</v>
      </c>
      <c r="AJ14" s="329"/>
      <c r="AK14" s="722" t="str">
        <f>IF(初期入力!$E$49="","",初期入力!$E$49)</f>
        <v/>
      </c>
      <c r="AL14" s="722"/>
      <c r="AM14" s="722"/>
      <c r="AN14" s="722"/>
      <c r="AO14" s="722"/>
      <c r="AP14" s="722"/>
      <c r="AQ14" s="722"/>
      <c r="AR14" s="317"/>
      <c r="AS14" s="723"/>
      <c r="AT14" s="642"/>
      <c r="AU14" s="643"/>
      <c r="AV14" s="727"/>
      <c r="AW14" s="728"/>
      <c r="AX14" s="728"/>
      <c r="AY14" s="728"/>
      <c r="AZ14" s="728"/>
      <c r="BA14" s="728"/>
      <c r="BB14" s="728"/>
      <c r="BC14" s="728"/>
      <c r="BD14" s="728"/>
      <c r="BE14" s="728"/>
      <c r="BF14" s="729"/>
    </row>
    <row r="15" spans="1:61" ht="14.25" customHeight="1">
      <c r="A15" s="141" t="s">
        <v>65</v>
      </c>
      <c r="B15" s="142"/>
      <c r="C15" s="143"/>
      <c r="D15" s="148"/>
      <c r="E15" s="711" t="str">
        <f>IF(初期入力!$E$70="","",初期入力!$E$70)</f>
        <v/>
      </c>
      <c r="F15" s="711"/>
      <c r="G15" s="711"/>
      <c r="H15" s="711"/>
      <c r="I15" s="711"/>
      <c r="J15" s="711"/>
      <c r="K15" s="711"/>
      <c r="L15" s="711"/>
      <c r="M15" s="711"/>
      <c r="N15" s="711"/>
      <c r="O15" s="711"/>
      <c r="P15" s="711"/>
      <c r="Q15" s="711"/>
      <c r="R15" s="711"/>
      <c r="S15" s="711"/>
      <c r="T15" s="711"/>
      <c r="U15" s="711"/>
      <c r="V15" s="711"/>
      <c r="W15" s="711"/>
      <c r="X15" s="711"/>
      <c r="Y15" s="711"/>
      <c r="Z15" s="711"/>
      <c r="AA15" s="711"/>
      <c r="AB15" s="712"/>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row>
    <row r="16" spans="1:61" ht="14.25" customHeight="1">
      <c r="A16" s="138" t="s">
        <v>66</v>
      </c>
      <c r="B16" s="139"/>
      <c r="C16" s="140"/>
      <c r="D16" s="206"/>
      <c r="E16" s="713" t="str">
        <f>IF(初期入力!$E$71="","",初期入力!$E$71)</f>
        <v/>
      </c>
      <c r="F16" s="713"/>
      <c r="G16" s="713"/>
      <c r="H16" s="713"/>
      <c r="I16" s="713"/>
      <c r="J16" s="713"/>
      <c r="K16" s="713"/>
      <c r="L16" s="713"/>
      <c r="M16" s="713"/>
      <c r="N16" s="713"/>
      <c r="O16" s="713"/>
      <c r="P16" s="713"/>
      <c r="Q16" s="713"/>
      <c r="R16" s="713"/>
      <c r="S16" s="713"/>
      <c r="T16" s="713"/>
      <c r="U16" s="713"/>
      <c r="V16" s="713"/>
      <c r="W16" s="713"/>
      <c r="X16" s="713"/>
      <c r="Y16" s="713"/>
      <c r="Z16" s="713"/>
      <c r="AA16" s="713"/>
      <c r="AB16" s="714"/>
      <c r="AD16" s="18"/>
      <c r="AE16" s="676" t="s">
        <v>623</v>
      </c>
      <c r="AF16" s="625"/>
      <c r="AG16" s="626"/>
      <c r="AH16" s="691" t="s">
        <v>669</v>
      </c>
      <c r="AI16" s="731"/>
      <c r="AJ16" s="731"/>
      <c r="AK16" s="731"/>
      <c r="AL16" s="731"/>
      <c r="AM16" s="731"/>
      <c r="AN16" s="732"/>
      <c r="AO16" s="691" t="s">
        <v>58</v>
      </c>
      <c r="AP16" s="731"/>
      <c r="AQ16" s="731"/>
      <c r="AR16" s="731"/>
      <c r="AS16" s="731"/>
      <c r="AT16" s="731"/>
      <c r="AU16" s="731"/>
      <c r="AV16" s="731"/>
      <c r="AW16" s="731"/>
      <c r="AX16" s="731"/>
      <c r="AY16" s="731"/>
      <c r="AZ16" s="691" t="s">
        <v>59</v>
      </c>
      <c r="BA16" s="731"/>
      <c r="BB16" s="731"/>
      <c r="BC16" s="731"/>
      <c r="BD16" s="731"/>
      <c r="BE16" s="731"/>
      <c r="BF16" s="732"/>
    </row>
    <row r="17" spans="1:58" ht="14.25" customHeight="1">
      <c r="A17" s="141" t="s">
        <v>48</v>
      </c>
      <c r="B17" s="142"/>
      <c r="C17" s="143"/>
      <c r="D17" s="148"/>
      <c r="E17" s="711" t="str">
        <f>IF(初期入力!$E$66="","",初期入力!$E$66)</f>
        <v/>
      </c>
      <c r="F17" s="711"/>
      <c r="G17" s="711"/>
      <c r="H17" s="711"/>
      <c r="I17" s="711"/>
      <c r="J17" s="711"/>
      <c r="K17" s="711"/>
      <c r="L17" s="711"/>
      <c r="M17" s="711"/>
      <c r="N17" s="711"/>
      <c r="O17" s="711"/>
      <c r="P17" s="711"/>
      <c r="Q17" s="711"/>
      <c r="R17" s="711"/>
      <c r="S17" s="711"/>
      <c r="T17" s="711"/>
      <c r="U17" s="711"/>
      <c r="V17" s="711"/>
      <c r="W17" s="711"/>
      <c r="X17" s="711"/>
      <c r="Y17" s="711"/>
      <c r="Z17" s="711"/>
      <c r="AA17" s="711"/>
      <c r="AB17" s="712"/>
      <c r="AD17" s="18"/>
      <c r="AE17" s="734"/>
      <c r="AF17" s="735"/>
      <c r="AG17" s="736"/>
      <c r="AH17" s="676" t="str">
        <f>IF(初期入力!$E$20="","",初期入力!$E$20)</f>
        <v/>
      </c>
      <c r="AI17" s="747"/>
      <c r="AJ17" s="747"/>
      <c r="AK17" s="747"/>
      <c r="AL17" s="747"/>
      <c r="AM17" s="625" t="s">
        <v>434</v>
      </c>
      <c r="AN17" s="626"/>
      <c r="AO17" s="148"/>
      <c r="AP17" s="625" t="str">
        <f>IF(初期入力!$E$21="","",初期入力!$E$21)</f>
        <v/>
      </c>
      <c r="AQ17" s="625"/>
      <c r="AR17" s="625" t="str">
        <f>IF(初期入力!$E$22="","",初期入力!$E$22)</f>
        <v/>
      </c>
      <c r="AS17" s="625"/>
      <c r="AT17" s="205"/>
      <c r="AU17" s="625" t="s">
        <v>62</v>
      </c>
      <c r="AV17" s="625" t="str">
        <f>IF(初期入力!$E$23="","",初期入力!$E$23)</f>
        <v/>
      </c>
      <c r="AW17" s="625"/>
      <c r="AX17" s="625"/>
      <c r="AY17" s="625" t="s">
        <v>63</v>
      </c>
      <c r="AZ17" s="715" t="str">
        <f>IF(初期入力!$E$24="","",初期入力!$E$24)</f>
        <v/>
      </c>
      <c r="BA17" s="716"/>
      <c r="BB17" s="716"/>
      <c r="BC17" s="716"/>
      <c r="BD17" s="716"/>
      <c r="BE17" s="716"/>
      <c r="BF17" s="717"/>
    </row>
    <row r="18" spans="1:58" ht="14.25" customHeight="1">
      <c r="A18" s="138" t="s">
        <v>60</v>
      </c>
      <c r="B18" s="139"/>
      <c r="C18" s="140"/>
      <c r="D18" s="147"/>
      <c r="E18" s="329" t="s">
        <v>809</v>
      </c>
      <c r="F18" s="713" t="str">
        <f>IF(初期入力!$E$67="","",初期入力!$E$67)</f>
        <v/>
      </c>
      <c r="G18" s="713"/>
      <c r="H18" s="713"/>
      <c r="I18" s="713" t="str">
        <f>IF(初期入力!$E$68="","",初期入力!$E$68)</f>
        <v/>
      </c>
      <c r="J18" s="713"/>
      <c r="K18" s="713"/>
      <c r="L18" s="713"/>
      <c r="M18" s="713"/>
      <c r="N18" s="713"/>
      <c r="O18" s="713"/>
      <c r="P18" s="713"/>
      <c r="Q18" s="713"/>
      <c r="R18" s="713"/>
      <c r="S18" s="713"/>
      <c r="T18" s="713"/>
      <c r="U18" s="713"/>
      <c r="V18" s="713"/>
      <c r="W18" s="713"/>
      <c r="X18" s="713"/>
      <c r="Y18" s="713"/>
      <c r="Z18" s="713"/>
      <c r="AA18" s="713"/>
      <c r="AB18" s="714"/>
      <c r="AD18" s="18"/>
      <c r="AE18" s="734"/>
      <c r="AF18" s="735"/>
      <c r="AG18" s="736"/>
      <c r="AH18" s="753"/>
      <c r="AI18" s="754"/>
      <c r="AJ18" s="754"/>
      <c r="AK18" s="754"/>
      <c r="AL18" s="754"/>
      <c r="AM18" s="733"/>
      <c r="AN18" s="751"/>
      <c r="AO18" s="406"/>
      <c r="AP18" s="733"/>
      <c r="AQ18" s="733"/>
      <c r="AR18" s="733"/>
      <c r="AS18" s="733"/>
      <c r="AT18" s="352"/>
      <c r="AU18" s="733"/>
      <c r="AV18" s="733"/>
      <c r="AW18" s="733"/>
      <c r="AX18" s="733"/>
      <c r="AY18" s="733"/>
      <c r="AZ18" s="718"/>
      <c r="BA18" s="719"/>
      <c r="BB18" s="719"/>
      <c r="BC18" s="719"/>
      <c r="BD18" s="719"/>
      <c r="BE18" s="719"/>
      <c r="BF18" s="720"/>
    </row>
    <row r="19" spans="1:58" ht="14.25" customHeight="1">
      <c r="A19" s="624" t="s">
        <v>68</v>
      </c>
      <c r="B19" s="625"/>
      <c r="C19" s="626"/>
      <c r="D19" s="148"/>
      <c r="E19" s="254" t="s">
        <v>807</v>
      </c>
      <c r="F19" s="85"/>
      <c r="G19" s="721" t="str">
        <f>IF(初期入力!$E$79="","",初期入力!$E$79)</f>
        <v/>
      </c>
      <c r="H19" s="721"/>
      <c r="I19" s="721"/>
      <c r="J19" s="721"/>
      <c r="K19" s="721"/>
      <c r="L19" s="721"/>
      <c r="M19" s="721"/>
      <c r="N19" s="319"/>
      <c r="O19" s="624" t="s">
        <v>69</v>
      </c>
      <c r="P19" s="625"/>
      <c r="Q19" s="626"/>
      <c r="R19" s="724" t="str">
        <f>IF(初期入力!$E$78="","",初期入力!$E$78)</f>
        <v/>
      </c>
      <c r="S19" s="725"/>
      <c r="T19" s="725"/>
      <c r="U19" s="725"/>
      <c r="V19" s="725"/>
      <c r="W19" s="725"/>
      <c r="X19" s="725"/>
      <c r="Y19" s="725"/>
      <c r="Z19" s="725"/>
      <c r="AA19" s="725"/>
      <c r="AB19" s="726"/>
      <c r="AD19" s="18"/>
      <c r="AE19" s="734"/>
      <c r="AF19" s="735"/>
      <c r="AG19" s="736"/>
      <c r="AH19" s="664" t="str">
        <f>IF(初期入力!$E$25="","",初期入力!$E423)</f>
        <v/>
      </c>
      <c r="AI19" s="665"/>
      <c r="AJ19" s="665"/>
      <c r="AK19" s="665"/>
      <c r="AL19" s="665"/>
      <c r="AM19" s="735" t="s">
        <v>434</v>
      </c>
      <c r="AN19" s="736"/>
      <c r="AO19" s="206"/>
      <c r="AP19" s="735" t="str">
        <f>IF(初期入力!$E$26="","",初期入力!$E$26)</f>
        <v/>
      </c>
      <c r="AQ19" s="735"/>
      <c r="AR19" s="735" t="str">
        <f>IF(初期入力!$E$27="","",初期入力!$E$27)</f>
        <v/>
      </c>
      <c r="AS19" s="735"/>
      <c r="AT19" s="207"/>
      <c r="AU19" s="735" t="s">
        <v>62</v>
      </c>
      <c r="AV19" s="735" t="str">
        <f>IF(初期入力!$E$28="","",初期入力!$E$28)</f>
        <v/>
      </c>
      <c r="AW19" s="735"/>
      <c r="AX19" s="735"/>
      <c r="AY19" s="736" t="s">
        <v>63</v>
      </c>
      <c r="AZ19" s="770" t="str">
        <f>IF(初期入力!$E$29="","",初期入力!$E$29)</f>
        <v/>
      </c>
      <c r="BA19" s="771"/>
      <c r="BB19" s="771"/>
      <c r="BC19" s="771"/>
      <c r="BD19" s="771"/>
      <c r="BE19" s="771"/>
      <c r="BF19" s="772"/>
    </row>
    <row r="20" spans="1:58" ht="14.25" customHeight="1">
      <c r="A20" s="723"/>
      <c r="B20" s="642"/>
      <c r="C20" s="643"/>
      <c r="D20" s="147"/>
      <c r="E20" s="333" t="s">
        <v>808</v>
      </c>
      <c r="F20" s="329"/>
      <c r="G20" s="722" t="str">
        <f>IF(初期入力!$E$80="","",初期入力!$E$80)</f>
        <v/>
      </c>
      <c r="H20" s="722"/>
      <c r="I20" s="722"/>
      <c r="J20" s="722"/>
      <c r="K20" s="722"/>
      <c r="L20" s="722"/>
      <c r="M20" s="722"/>
      <c r="N20" s="318"/>
      <c r="O20" s="723"/>
      <c r="P20" s="642"/>
      <c r="Q20" s="643"/>
      <c r="R20" s="727"/>
      <c r="S20" s="818"/>
      <c r="T20" s="818"/>
      <c r="U20" s="818"/>
      <c r="V20" s="818"/>
      <c r="W20" s="818"/>
      <c r="X20" s="818"/>
      <c r="Y20" s="818"/>
      <c r="Z20" s="818"/>
      <c r="AA20" s="818"/>
      <c r="AB20" s="819"/>
      <c r="AE20" s="723"/>
      <c r="AF20" s="642"/>
      <c r="AG20" s="643"/>
      <c r="AH20" s="667"/>
      <c r="AI20" s="668"/>
      <c r="AJ20" s="668"/>
      <c r="AK20" s="668"/>
      <c r="AL20" s="668"/>
      <c r="AM20" s="642"/>
      <c r="AN20" s="643"/>
      <c r="AO20" s="144"/>
      <c r="AP20" s="642"/>
      <c r="AQ20" s="642"/>
      <c r="AR20" s="642"/>
      <c r="AS20" s="642"/>
      <c r="AT20" s="7"/>
      <c r="AU20" s="642"/>
      <c r="AV20" s="642"/>
      <c r="AW20" s="642"/>
      <c r="AX20" s="642"/>
      <c r="AY20" s="643"/>
      <c r="AZ20" s="773"/>
      <c r="BA20" s="774"/>
      <c r="BB20" s="774"/>
      <c r="BC20" s="774"/>
      <c r="BD20" s="774"/>
      <c r="BE20" s="774"/>
      <c r="BF20" s="775"/>
    </row>
    <row r="21" spans="1:58" ht="14.25" customHeight="1">
      <c r="A21" s="32"/>
      <c r="B21" s="32"/>
      <c r="C21" s="32"/>
      <c r="D21" s="145"/>
      <c r="E21" s="145"/>
      <c r="F21" s="145"/>
      <c r="G21" s="145"/>
      <c r="H21" s="145"/>
      <c r="I21" s="145"/>
      <c r="J21" s="145"/>
      <c r="K21" s="145"/>
      <c r="L21" s="145"/>
      <c r="M21" s="145"/>
      <c r="N21" s="145"/>
      <c r="O21" s="32"/>
      <c r="P21" s="32"/>
      <c r="Q21" s="32"/>
      <c r="R21" s="24"/>
      <c r="S21" s="24"/>
      <c r="T21" s="24"/>
      <c r="U21" s="24"/>
      <c r="V21" s="24"/>
      <c r="W21" s="24"/>
      <c r="X21" s="24"/>
      <c r="Y21" s="24"/>
      <c r="Z21" s="24"/>
      <c r="AA21" s="24"/>
      <c r="AB21" s="24"/>
      <c r="AE21" s="18"/>
      <c r="AF21" s="18"/>
      <c r="AG21" s="18"/>
      <c r="AH21" s="66"/>
      <c r="AI21" s="66"/>
      <c r="AJ21" s="66"/>
      <c r="AK21" s="66"/>
      <c r="AL21" s="66"/>
      <c r="AM21" s="18"/>
      <c r="AN21" s="18"/>
      <c r="AO21" s="145"/>
      <c r="AP21" s="145"/>
      <c r="AQ21" s="145"/>
      <c r="AR21" s="145"/>
      <c r="AS21" s="145"/>
      <c r="AT21" s="18"/>
      <c r="AU21" s="18"/>
      <c r="AV21" s="18"/>
      <c r="AW21" s="18"/>
      <c r="AX21" s="18"/>
      <c r="AY21" s="18"/>
      <c r="AZ21" s="91"/>
      <c r="BA21" s="91"/>
      <c r="BB21" s="91"/>
      <c r="BC21" s="91"/>
      <c r="BD21" s="91"/>
      <c r="BE21" s="91"/>
      <c r="BF21" s="91"/>
    </row>
    <row r="22" spans="1:58" ht="14.25" customHeight="1">
      <c r="A22" s="624" t="s">
        <v>621</v>
      </c>
      <c r="B22" s="625"/>
      <c r="C22" s="626"/>
      <c r="D22" s="624" t="s">
        <v>670</v>
      </c>
      <c r="E22" s="625"/>
      <c r="F22" s="625"/>
      <c r="G22" s="625"/>
      <c r="H22" s="794" t="s">
        <v>671</v>
      </c>
      <c r="I22" s="795"/>
      <c r="J22" s="795"/>
      <c r="K22" s="795"/>
      <c r="L22" s="796"/>
      <c r="M22" s="794" t="s">
        <v>672</v>
      </c>
      <c r="N22" s="795"/>
      <c r="O22" s="795"/>
      <c r="P22" s="795"/>
      <c r="Q22" s="795"/>
      <c r="R22" s="795"/>
      <c r="S22" s="795"/>
      <c r="T22" s="795"/>
      <c r="U22" s="795"/>
      <c r="V22" s="795"/>
      <c r="W22" s="795"/>
      <c r="X22" s="795"/>
      <c r="Y22" s="795"/>
      <c r="Z22" s="795"/>
      <c r="AA22" s="795"/>
      <c r="AB22" s="689"/>
      <c r="AE22" s="676" t="s">
        <v>620</v>
      </c>
      <c r="AF22" s="747"/>
      <c r="AG22" s="755"/>
      <c r="AH22" s="676" t="s">
        <v>619</v>
      </c>
      <c r="AI22" s="747"/>
      <c r="AJ22" s="747"/>
      <c r="AK22" s="755"/>
      <c r="AL22" s="649" t="s">
        <v>614</v>
      </c>
      <c r="AM22" s="650"/>
      <c r="AN22" s="650"/>
      <c r="AO22" s="650"/>
      <c r="AP22" s="650"/>
      <c r="AQ22" s="650"/>
      <c r="AR22" s="651"/>
      <c r="AS22" s="649" t="s">
        <v>613</v>
      </c>
      <c r="AT22" s="650"/>
      <c r="AU22" s="650"/>
      <c r="AV22" s="650"/>
      <c r="AW22" s="650"/>
      <c r="AX22" s="650"/>
      <c r="AY22" s="651"/>
      <c r="AZ22" s="650" t="s">
        <v>612</v>
      </c>
      <c r="BA22" s="650"/>
      <c r="BB22" s="650"/>
      <c r="BC22" s="650"/>
      <c r="BD22" s="650"/>
      <c r="BE22" s="650"/>
      <c r="BF22" s="651"/>
    </row>
    <row r="23" spans="1:58" ht="14.25" customHeight="1">
      <c r="A23" s="734"/>
      <c r="B23" s="735"/>
      <c r="C23" s="736"/>
      <c r="D23" s="624" t="s">
        <v>611</v>
      </c>
      <c r="E23" s="625"/>
      <c r="F23" s="625"/>
      <c r="G23" s="626"/>
      <c r="H23" s="798" t="str">
        <f>IF(初期入力!$E$62="","",初期入力!$E$62)</f>
        <v/>
      </c>
      <c r="I23" s="799"/>
      <c r="J23" s="799"/>
      <c r="K23" s="799"/>
      <c r="L23" s="800"/>
      <c r="M23" s="810" t="str">
        <f>IF(初期入力!$E$63="","",初期入力!$E$63)</f>
        <v/>
      </c>
      <c r="N23" s="811"/>
      <c r="O23" s="811"/>
      <c r="P23" s="811"/>
      <c r="Q23" s="811"/>
      <c r="R23" s="811"/>
      <c r="S23" s="811"/>
      <c r="T23" s="811"/>
      <c r="U23" s="811"/>
      <c r="V23" s="811"/>
      <c r="W23" s="811"/>
      <c r="X23" s="811"/>
      <c r="Y23" s="811"/>
      <c r="Z23" s="811"/>
      <c r="AA23" s="811"/>
      <c r="AB23" s="812"/>
      <c r="AE23" s="664"/>
      <c r="AF23" s="665"/>
      <c r="AG23" s="666"/>
      <c r="AH23" s="667"/>
      <c r="AI23" s="668"/>
      <c r="AJ23" s="668"/>
      <c r="AK23" s="669"/>
      <c r="AL23" s="723" t="str">
        <f>IF(初期入力!$E$30="","",初期入力!$E$30)</f>
        <v/>
      </c>
      <c r="AM23" s="642"/>
      <c r="AN23" s="642"/>
      <c r="AO23" s="642"/>
      <c r="AP23" s="642"/>
      <c r="AQ23" s="642"/>
      <c r="AR23" s="643"/>
      <c r="AS23" s="723" t="str">
        <f>IF(初期入力!$E$32="","",初期入力!$E$32)</f>
        <v/>
      </c>
      <c r="AT23" s="642"/>
      <c r="AU23" s="642"/>
      <c r="AV23" s="642"/>
      <c r="AW23" s="642"/>
      <c r="AX23" s="642"/>
      <c r="AY23" s="643"/>
      <c r="AZ23" s="642" t="str">
        <f>IF(初期入力!$E$34="","",初期入力!$E$34)</f>
        <v/>
      </c>
      <c r="BA23" s="642"/>
      <c r="BB23" s="642"/>
      <c r="BC23" s="642"/>
      <c r="BD23" s="642"/>
      <c r="BE23" s="642"/>
      <c r="BF23" s="643"/>
    </row>
    <row r="24" spans="1:58" ht="14.25" customHeight="1">
      <c r="A24" s="734"/>
      <c r="B24" s="735"/>
      <c r="C24" s="736"/>
      <c r="D24" s="769"/>
      <c r="E24" s="733"/>
      <c r="F24" s="733"/>
      <c r="G24" s="751"/>
      <c r="H24" s="801"/>
      <c r="I24" s="802"/>
      <c r="J24" s="802"/>
      <c r="K24" s="802"/>
      <c r="L24" s="803"/>
      <c r="M24" s="813"/>
      <c r="N24" s="814"/>
      <c r="O24" s="814"/>
      <c r="P24" s="814"/>
      <c r="Q24" s="814"/>
      <c r="R24" s="814"/>
      <c r="S24" s="814"/>
      <c r="T24" s="814"/>
      <c r="U24" s="814"/>
      <c r="V24" s="814"/>
      <c r="W24" s="814"/>
      <c r="X24" s="814"/>
      <c r="Y24" s="814"/>
      <c r="Z24" s="814"/>
      <c r="AA24" s="814"/>
      <c r="AB24" s="815"/>
      <c r="AE24" s="664"/>
      <c r="AF24" s="665"/>
      <c r="AG24" s="666"/>
      <c r="AH24" s="664" t="s">
        <v>617</v>
      </c>
      <c r="AI24" s="665"/>
      <c r="AJ24" s="665"/>
      <c r="AK24" s="666"/>
      <c r="AL24" s="652" t="s">
        <v>615</v>
      </c>
      <c r="AM24" s="653"/>
      <c r="AN24" s="653"/>
      <c r="AO24" s="653"/>
      <c r="AP24" s="653"/>
      <c r="AQ24" s="653"/>
      <c r="AR24" s="692" t="s">
        <v>614</v>
      </c>
      <c r="AS24" s="658"/>
      <c r="AT24" s="658"/>
      <c r="AU24" s="658"/>
      <c r="AV24" s="659"/>
      <c r="AW24" s="692" t="s">
        <v>613</v>
      </c>
      <c r="AX24" s="658"/>
      <c r="AY24" s="658"/>
      <c r="AZ24" s="658"/>
      <c r="BA24" s="659"/>
      <c r="BB24" s="658" t="s">
        <v>612</v>
      </c>
      <c r="BC24" s="658"/>
      <c r="BD24" s="658"/>
      <c r="BE24" s="658"/>
      <c r="BF24" s="659"/>
    </row>
    <row r="25" spans="1:58" ht="14.25" customHeight="1">
      <c r="A25" s="734"/>
      <c r="B25" s="735"/>
      <c r="C25" s="736"/>
      <c r="D25" s="734" t="s">
        <v>588</v>
      </c>
      <c r="E25" s="735"/>
      <c r="F25" s="735"/>
      <c r="G25" s="735"/>
      <c r="H25" s="804" t="str">
        <f>IF(初期入力!$E$64="","",初期入力!$E$64)</f>
        <v/>
      </c>
      <c r="I25" s="805"/>
      <c r="J25" s="805"/>
      <c r="K25" s="805"/>
      <c r="L25" s="806"/>
      <c r="M25" s="804" t="str">
        <f>IF(初期入力!$E$65="","",初期入力!$E$65)</f>
        <v/>
      </c>
      <c r="N25" s="805"/>
      <c r="O25" s="805"/>
      <c r="P25" s="805"/>
      <c r="Q25" s="805"/>
      <c r="R25" s="805"/>
      <c r="S25" s="805"/>
      <c r="T25" s="805"/>
      <c r="U25" s="805"/>
      <c r="V25" s="805"/>
      <c r="W25" s="805"/>
      <c r="X25" s="805"/>
      <c r="Y25" s="805"/>
      <c r="Z25" s="805"/>
      <c r="AA25" s="805"/>
      <c r="AB25" s="816"/>
      <c r="AE25" s="667"/>
      <c r="AF25" s="668"/>
      <c r="AG25" s="669"/>
      <c r="AH25" s="667"/>
      <c r="AI25" s="668"/>
      <c r="AJ25" s="668"/>
      <c r="AK25" s="669"/>
      <c r="AL25" s="662" t="str">
        <f>IF(初期入力!$E$19="","",初期入力!$E$17&amp;初期入力!$F$19&amp;初期入力!$E$19)</f>
        <v/>
      </c>
      <c r="AM25" s="662"/>
      <c r="AN25" s="662"/>
      <c r="AO25" s="662"/>
      <c r="AP25" s="662"/>
      <c r="AQ25" s="662"/>
      <c r="AR25" s="797" t="str">
        <f>IF(初期入力!$E$31="","",初期入力!$E$31)</f>
        <v/>
      </c>
      <c r="AS25" s="662"/>
      <c r="AT25" s="662"/>
      <c r="AU25" s="662"/>
      <c r="AV25" s="663"/>
      <c r="AW25" s="797" t="str">
        <f>IF(初期入力!$E$33="","",初期入力!$E$33)</f>
        <v/>
      </c>
      <c r="AX25" s="662"/>
      <c r="AY25" s="662"/>
      <c r="AZ25" s="662"/>
      <c r="BA25" s="663"/>
      <c r="BB25" s="662" t="str">
        <f>IF(初期入力!$E$35="","",初期入力!$E$35)</f>
        <v/>
      </c>
      <c r="BC25" s="662"/>
      <c r="BD25" s="662"/>
      <c r="BE25" s="662"/>
      <c r="BF25" s="663"/>
    </row>
    <row r="26" spans="1:58" ht="14.25" customHeight="1">
      <c r="A26" s="723"/>
      <c r="B26" s="642"/>
      <c r="C26" s="643"/>
      <c r="D26" s="723"/>
      <c r="E26" s="642"/>
      <c r="F26" s="642"/>
      <c r="G26" s="642"/>
      <c r="H26" s="807"/>
      <c r="I26" s="808"/>
      <c r="J26" s="808"/>
      <c r="K26" s="808"/>
      <c r="L26" s="809"/>
      <c r="M26" s="807"/>
      <c r="N26" s="808"/>
      <c r="O26" s="808"/>
      <c r="P26" s="808"/>
      <c r="Q26" s="808"/>
      <c r="R26" s="808"/>
      <c r="S26" s="808"/>
      <c r="T26" s="808"/>
      <c r="U26" s="808"/>
      <c r="V26" s="808"/>
      <c r="W26" s="808"/>
      <c r="X26" s="808"/>
      <c r="Y26" s="808"/>
      <c r="Z26" s="808"/>
      <c r="AA26" s="808"/>
      <c r="AB26" s="817"/>
      <c r="AE26" s="18"/>
      <c r="AF26" s="18"/>
      <c r="AG26" s="18"/>
      <c r="AH26" s="66"/>
      <c r="AI26" s="66"/>
      <c r="AJ26" s="66"/>
      <c r="AK26" s="66"/>
      <c r="AL26" s="66"/>
      <c r="AM26" s="18"/>
      <c r="AN26" s="18"/>
      <c r="AO26" s="145"/>
      <c r="AP26" s="145"/>
      <c r="AQ26" s="145"/>
      <c r="AR26" s="145"/>
      <c r="AS26" s="145"/>
      <c r="AT26" s="18"/>
      <c r="AU26" s="18"/>
      <c r="AV26" s="18"/>
      <c r="AW26" s="18"/>
      <c r="AX26" s="18"/>
      <c r="AY26" s="18"/>
      <c r="AZ26" s="91"/>
      <c r="BA26" s="91"/>
      <c r="BB26" s="91"/>
      <c r="BC26" s="91"/>
      <c r="BD26" s="91"/>
      <c r="BE26" s="91"/>
      <c r="BF26" s="91"/>
    </row>
    <row r="27" spans="1:58" ht="14.25" customHeight="1">
      <c r="A27" s="18"/>
      <c r="B27" s="18"/>
      <c r="C27" s="18"/>
      <c r="D27" s="18"/>
      <c r="E27" s="18"/>
      <c r="F27" s="18"/>
      <c r="G27" s="18"/>
      <c r="H27" s="18"/>
      <c r="I27" s="18"/>
      <c r="J27" s="18"/>
      <c r="K27" s="18"/>
      <c r="L27" s="18"/>
      <c r="M27" s="18"/>
      <c r="N27" s="18"/>
      <c r="O27" s="66"/>
      <c r="P27" s="66"/>
      <c r="Q27" s="66"/>
      <c r="R27" s="66"/>
      <c r="S27" s="66"/>
      <c r="T27" s="66"/>
      <c r="U27" s="66"/>
      <c r="V27" s="66"/>
      <c r="W27" s="66"/>
      <c r="X27" s="66"/>
      <c r="Y27" s="66"/>
      <c r="Z27" s="66"/>
      <c r="AA27" s="66"/>
      <c r="AB27" s="66"/>
      <c r="AE27" s="654" t="s">
        <v>71</v>
      </c>
      <c r="AF27" s="654"/>
      <c r="AG27" s="654"/>
      <c r="AH27" s="654"/>
      <c r="AI27" s="648" t="str">
        <f>IF(初期入力!$E$37="","",初期入力!$E$37)</f>
        <v/>
      </c>
      <c r="AJ27" s="648"/>
      <c r="AK27" s="648"/>
      <c r="AL27" s="648"/>
      <c r="AM27" s="648"/>
      <c r="AN27" s="648"/>
      <c r="AO27" s="648"/>
      <c r="AP27" s="648"/>
      <c r="AQ27" s="648"/>
      <c r="AR27" s="18"/>
      <c r="AS27" s="654" t="s">
        <v>72</v>
      </c>
      <c r="AT27" s="654"/>
      <c r="AU27" s="654"/>
      <c r="AV27" s="654"/>
      <c r="AW27" s="648" t="str">
        <f>IF(初期入力!$E$38="","",初期入力!$E$38)</f>
        <v/>
      </c>
      <c r="AX27" s="648"/>
      <c r="AY27" s="648"/>
      <c r="AZ27" s="648"/>
      <c r="BA27" s="648"/>
      <c r="BB27" s="648"/>
      <c r="BC27" s="648"/>
      <c r="BD27" s="648"/>
      <c r="BE27" s="648"/>
      <c r="BF27" s="648"/>
    </row>
    <row r="28" spans="1:58" ht="14.25" customHeight="1">
      <c r="A28" s="676" t="s">
        <v>620</v>
      </c>
      <c r="B28" s="747"/>
      <c r="C28" s="755"/>
      <c r="D28" s="676" t="s">
        <v>619</v>
      </c>
      <c r="E28" s="757"/>
      <c r="F28" s="757"/>
      <c r="G28" s="758"/>
      <c r="H28" s="649" t="s">
        <v>614</v>
      </c>
      <c r="I28" s="650"/>
      <c r="J28" s="650"/>
      <c r="K28" s="650"/>
      <c r="L28" s="650"/>
      <c r="M28" s="650"/>
      <c r="N28" s="650"/>
      <c r="O28" s="649" t="s">
        <v>613</v>
      </c>
      <c r="P28" s="650"/>
      <c r="Q28" s="650"/>
      <c r="R28" s="650"/>
      <c r="S28" s="650"/>
      <c r="T28" s="650"/>
      <c r="U28" s="650"/>
      <c r="V28" s="649" t="s">
        <v>612</v>
      </c>
      <c r="W28" s="650"/>
      <c r="X28" s="650"/>
      <c r="Y28" s="650"/>
      <c r="Z28" s="650"/>
      <c r="AA28" s="650"/>
      <c r="AB28" s="651"/>
      <c r="AE28" s="660"/>
      <c r="AF28" s="660"/>
      <c r="AG28" s="660"/>
      <c r="AH28" s="660"/>
      <c r="AI28" s="661"/>
      <c r="AJ28" s="661"/>
      <c r="AK28" s="661"/>
      <c r="AL28" s="661"/>
      <c r="AM28" s="661"/>
      <c r="AN28" s="661"/>
      <c r="AO28" s="661"/>
      <c r="AP28" s="661"/>
      <c r="AQ28" s="661"/>
      <c r="AR28" s="18"/>
      <c r="AS28" s="654"/>
      <c r="AT28" s="654"/>
      <c r="AU28" s="654"/>
      <c r="AV28" s="654"/>
      <c r="AW28" s="648"/>
      <c r="AX28" s="648"/>
      <c r="AY28" s="648"/>
      <c r="AZ28" s="648"/>
      <c r="BA28" s="648"/>
      <c r="BB28" s="648"/>
      <c r="BC28" s="648"/>
      <c r="BD28" s="648"/>
      <c r="BE28" s="648"/>
      <c r="BF28" s="648"/>
    </row>
    <row r="29" spans="1:58" ht="14.25" customHeight="1">
      <c r="A29" s="664"/>
      <c r="B29" s="665"/>
      <c r="C29" s="666"/>
      <c r="D29" s="759"/>
      <c r="E29" s="760"/>
      <c r="F29" s="760"/>
      <c r="G29" s="761"/>
      <c r="H29" s="734" t="s">
        <v>618</v>
      </c>
      <c r="I29" s="735"/>
      <c r="J29" s="735"/>
      <c r="K29" s="735"/>
      <c r="L29" s="735"/>
      <c r="M29" s="735"/>
      <c r="N29" s="736"/>
      <c r="O29" s="734" t="s">
        <v>618</v>
      </c>
      <c r="P29" s="735"/>
      <c r="Q29" s="735"/>
      <c r="R29" s="735"/>
      <c r="S29" s="735"/>
      <c r="T29" s="735"/>
      <c r="U29" s="735"/>
      <c r="V29" s="734" t="s">
        <v>618</v>
      </c>
      <c r="W29" s="735"/>
      <c r="X29" s="735"/>
      <c r="Y29" s="735"/>
      <c r="Z29" s="735"/>
      <c r="AA29" s="735"/>
      <c r="AB29" s="736"/>
      <c r="AE29" s="21"/>
      <c r="AF29" s="655" t="s">
        <v>520</v>
      </c>
      <c r="AG29" s="656"/>
      <c r="AH29" s="656"/>
      <c r="AI29" s="647" t="str">
        <f>IF(AI27="","","契約書記載のとおり")</f>
        <v/>
      </c>
      <c r="AJ29" s="647"/>
      <c r="AK29" s="647"/>
      <c r="AL29" s="647"/>
      <c r="AM29" s="647"/>
      <c r="AN29" s="647"/>
      <c r="AO29" s="647"/>
      <c r="AP29" s="647"/>
      <c r="AQ29" s="647"/>
      <c r="AR29" s="18"/>
      <c r="AS29" s="654" t="s">
        <v>73</v>
      </c>
      <c r="AT29" s="654"/>
      <c r="AU29" s="654"/>
      <c r="AV29" s="654"/>
      <c r="AW29" s="648" t="str">
        <f>IF(初期入力!$E$39="","",初期入力!$E$39)</f>
        <v/>
      </c>
      <c r="AX29" s="648"/>
      <c r="AY29" s="648"/>
      <c r="AZ29" s="648"/>
      <c r="BA29" s="648"/>
      <c r="BB29" s="648"/>
      <c r="BC29" s="648"/>
      <c r="BD29" s="648"/>
      <c r="BE29" s="648"/>
      <c r="BF29" s="648"/>
    </row>
    <row r="30" spans="1:58" ht="14.25" customHeight="1">
      <c r="A30" s="664"/>
      <c r="B30" s="665"/>
      <c r="C30" s="666"/>
      <c r="D30" s="762"/>
      <c r="E30" s="763"/>
      <c r="F30" s="763"/>
      <c r="G30" s="764"/>
      <c r="H30" s="723"/>
      <c r="I30" s="642"/>
      <c r="J30" s="642"/>
      <c r="K30" s="642"/>
      <c r="L30" s="642"/>
      <c r="M30" s="642"/>
      <c r="N30" s="736"/>
      <c r="O30" s="734"/>
      <c r="P30" s="735"/>
      <c r="Q30" s="735"/>
      <c r="R30" s="735"/>
      <c r="S30" s="735"/>
      <c r="T30" s="735"/>
      <c r="U30" s="735"/>
      <c r="V30" s="734"/>
      <c r="W30" s="735"/>
      <c r="X30" s="735"/>
      <c r="Y30" s="735"/>
      <c r="Z30" s="735"/>
      <c r="AA30" s="735"/>
      <c r="AB30" s="736"/>
      <c r="AE30" s="409"/>
      <c r="AF30" s="657"/>
      <c r="AG30" s="644"/>
      <c r="AH30" s="644"/>
      <c r="AI30" s="648"/>
      <c r="AJ30" s="648"/>
      <c r="AK30" s="648"/>
      <c r="AL30" s="648"/>
      <c r="AM30" s="648"/>
      <c r="AN30" s="648"/>
      <c r="AO30" s="648"/>
      <c r="AP30" s="648"/>
      <c r="AQ30" s="648"/>
      <c r="AR30" s="18"/>
      <c r="AS30" s="654"/>
      <c r="AT30" s="654"/>
      <c r="AU30" s="654"/>
      <c r="AV30" s="654"/>
      <c r="AW30" s="648"/>
      <c r="AX30" s="648"/>
      <c r="AY30" s="648"/>
      <c r="AZ30" s="648"/>
      <c r="BA30" s="648"/>
      <c r="BB30" s="648"/>
      <c r="BC30" s="648"/>
      <c r="BD30" s="648"/>
      <c r="BE30" s="648"/>
      <c r="BF30" s="648"/>
    </row>
    <row r="31" spans="1:58" ht="14.25" customHeight="1">
      <c r="A31" s="664"/>
      <c r="B31" s="665"/>
      <c r="C31" s="666"/>
      <c r="D31" s="692" t="s">
        <v>617</v>
      </c>
      <c r="E31" s="658"/>
      <c r="F31" s="658"/>
      <c r="G31" s="658"/>
      <c r="H31" s="649" t="s">
        <v>616</v>
      </c>
      <c r="I31" s="650"/>
      <c r="J31" s="650"/>
      <c r="K31" s="652" t="s">
        <v>615</v>
      </c>
      <c r="L31" s="653"/>
      <c r="M31" s="653"/>
      <c r="N31" s="692" t="s">
        <v>614</v>
      </c>
      <c r="O31" s="658"/>
      <c r="P31" s="658"/>
      <c r="Q31" s="658"/>
      <c r="R31" s="659"/>
      <c r="S31" s="692" t="s">
        <v>613</v>
      </c>
      <c r="T31" s="658"/>
      <c r="U31" s="658"/>
      <c r="V31" s="658"/>
      <c r="W31" s="658"/>
      <c r="X31" s="692" t="s">
        <v>612</v>
      </c>
      <c r="Y31" s="658"/>
      <c r="Z31" s="658"/>
      <c r="AA31" s="658"/>
      <c r="AB31" s="659"/>
      <c r="AE31" s="654" t="s">
        <v>663</v>
      </c>
      <c r="AF31" s="654"/>
      <c r="AG31" s="654"/>
      <c r="AH31" s="654"/>
      <c r="AI31" s="690" t="str">
        <f>IF(初期入力!$E$45="","",初期入力!$E$45)</f>
        <v/>
      </c>
      <c r="AJ31" s="654"/>
      <c r="AK31" s="691"/>
      <c r="AL31" s="682" t="str">
        <f>IF(初期入力!$E$44="","",初期入力!$E$44)</f>
        <v/>
      </c>
      <c r="AM31" s="648"/>
      <c r="AN31" s="648"/>
      <c r="AO31" s="648"/>
      <c r="AP31" s="648"/>
      <c r="AQ31" s="648"/>
      <c r="AR31" s="18"/>
      <c r="AS31" s="654" t="s">
        <v>74</v>
      </c>
      <c r="AT31" s="654"/>
      <c r="AU31" s="654"/>
      <c r="AV31" s="654"/>
      <c r="AW31" s="648" t="str">
        <f>IF(初期入力!$E$40="","",初期入力!$E$40)</f>
        <v/>
      </c>
      <c r="AX31" s="648"/>
      <c r="AY31" s="648"/>
      <c r="AZ31" s="648"/>
      <c r="BA31" s="648"/>
      <c r="BB31" s="648"/>
      <c r="BC31" s="648"/>
      <c r="BD31" s="648"/>
      <c r="BE31" s="648"/>
      <c r="BF31" s="648"/>
    </row>
    <row r="32" spans="1:58" ht="14.25" customHeight="1">
      <c r="A32" s="664"/>
      <c r="B32" s="665"/>
      <c r="C32" s="666"/>
      <c r="D32" s="765"/>
      <c r="E32" s="766"/>
      <c r="F32" s="766"/>
      <c r="G32" s="766"/>
      <c r="H32" s="769" t="s">
        <v>611</v>
      </c>
      <c r="I32" s="733"/>
      <c r="J32" s="733"/>
      <c r="K32" s="684" t="str">
        <f>IF(初期入力!E62="","",初期入力!E62)</f>
        <v/>
      </c>
      <c r="L32" s="685"/>
      <c r="M32" s="685"/>
      <c r="N32" s="684" t="s">
        <v>776</v>
      </c>
      <c r="O32" s="685"/>
      <c r="P32" s="685"/>
      <c r="Q32" s="685"/>
      <c r="R32" s="685"/>
      <c r="S32" s="684" t="s">
        <v>775</v>
      </c>
      <c r="T32" s="685"/>
      <c r="U32" s="685"/>
      <c r="V32" s="685"/>
      <c r="W32" s="685"/>
      <c r="X32" s="684" t="s">
        <v>774</v>
      </c>
      <c r="Y32" s="685"/>
      <c r="Z32" s="685"/>
      <c r="AA32" s="685"/>
      <c r="AB32" s="686"/>
      <c r="AE32" s="660"/>
      <c r="AF32" s="660"/>
      <c r="AG32" s="660"/>
      <c r="AH32" s="660"/>
      <c r="AI32" s="660"/>
      <c r="AJ32" s="660"/>
      <c r="AK32" s="624"/>
      <c r="AL32" s="683"/>
      <c r="AM32" s="661"/>
      <c r="AN32" s="661"/>
      <c r="AO32" s="661"/>
      <c r="AP32" s="661"/>
      <c r="AQ32" s="661"/>
      <c r="AR32" s="18"/>
      <c r="AS32" s="654"/>
      <c r="AT32" s="654"/>
      <c r="AU32" s="654"/>
      <c r="AV32" s="654"/>
      <c r="AW32" s="648"/>
      <c r="AX32" s="648"/>
      <c r="AY32" s="648"/>
      <c r="AZ32" s="648"/>
      <c r="BA32" s="648"/>
      <c r="BB32" s="648"/>
      <c r="BC32" s="648"/>
      <c r="BD32" s="648"/>
      <c r="BE32" s="648"/>
      <c r="BF32" s="648"/>
    </row>
    <row r="33" spans="1:59" ht="14.25" customHeight="1">
      <c r="A33" s="667"/>
      <c r="B33" s="668"/>
      <c r="C33" s="669"/>
      <c r="D33" s="767"/>
      <c r="E33" s="768"/>
      <c r="F33" s="768"/>
      <c r="G33" s="768"/>
      <c r="H33" s="627" t="s">
        <v>588</v>
      </c>
      <c r="I33" s="628"/>
      <c r="J33" s="629"/>
      <c r="K33" s="707"/>
      <c r="L33" s="708"/>
      <c r="M33" s="709"/>
      <c r="N33" s="707"/>
      <c r="O33" s="708"/>
      <c r="P33" s="708"/>
      <c r="Q33" s="708"/>
      <c r="R33" s="709"/>
      <c r="S33" s="707"/>
      <c r="T33" s="708"/>
      <c r="U33" s="708"/>
      <c r="V33" s="708"/>
      <c r="W33" s="709"/>
      <c r="X33" s="707"/>
      <c r="Y33" s="708"/>
      <c r="Z33" s="708"/>
      <c r="AA33" s="708"/>
      <c r="AB33" s="709"/>
      <c r="AE33" s="21"/>
      <c r="AF33" s="687" t="s">
        <v>75</v>
      </c>
      <c r="AG33" s="688"/>
      <c r="AH33" s="688"/>
      <c r="AI33" s="647" t="str">
        <f>IF(初期入力!$E$46="","",初期入力!$E$46)</f>
        <v/>
      </c>
      <c r="AJ33" s="647"/>
      <c r="AK33" s="647"/>
      <c r="AL33" s="647"/>
      <c r="AM33" s="647"/>
      <c r="AN33" s="647"/>
      <c r="AO33" s="647"/>
      <c r="AP33" s="647"/>
      <c r="AQ33" s="647"/>
      <c r="AR33" s="18"/>
      <c r="AS33" s="693" t="s">
        <v>422</v>
      </c>
      <c r="AT33" s="693"/>
      <c r="AU33" s="693"/>
      <c r="AV33" s="693"/>
      <c r="AW33" s="648" t="str">
        <f>IF(初期入力!$E$41="","",初期入力!$E$41)</f>
        <v/>
      </c>
      <c r="AX33" s="648"/>
      <c r="AY33" s="648"/>
      <c r="AZ33" s="648"/>
      <c r="BA33" s="648"/>
      <c r="BB33" s="648"/>
      <c r="BC33" s="648"/>
      <c r="BD33" s="648"/>
      <c r="BE33" s="648"/>
      <c r="BF33" s="648"/>
    </row>
    <row r="34" spans="1:59" ht="14.25" customHeight="1">
      <c r="A34" s="18"/>
      <c r="B34" s="18"/>
      <c r="C34" s="18"/>
      <c r="D34" s="18"/>
      <c r="E34" s="18"/>
      <c r="F34" s="18"/>
      <c r="G34" s="18"/>
      <c r="H34" s="18"/>
      <c r="I34" s="18"/>
      <c r="J34" s="18"/>
      <c r="K34" s="18"/>
      <c r="L34" s="18"/>
      <c r="M34" s="18"/>
      <c r="N34" s="18"/>
      <c r="O34" s="66"/>
      <c r="P34" s="66"/>
      <c r="Q34" s="66"/>
      <c r="R34" s="66"/>
      <c r="S34" s="66"/>
      <c r="T34" s="66"/>
      <c r="U34" s="66"/>
      <c r="V34" s="66"/>
      <c r="W34" s="66"/>
      <c r="X34" s="66"/>
      <c r="Y34" s="66"/>
      <c r="Z34" s="66"/>
      <c r="AA34" s="66"/>
      <c r="AB34" s="66"/>
      <c r="AE34" s="409"/>
      <c r="AF34" s="689"/>
      <c r="AG34" s="654"/>
      <c r="AH34" s="654"/>
      <c r="AI34" s="648"/>
      <c r="AJ34" s="648"/>
      <c r="AK34" s="648"/>
      <c r="AL34" s="648"/>
      <c r="AM34" s="648"/>
      <c r="AN34" s="648"/>
      <c r="AO34" s="648"/>
      <c r="AP34" s="648"/>
      <c r="AQ34" s="648"/>
      <c r="AR34" s="18"/>
      <c r="AS34" s="694"/>
      <c r="AT34" s="694"/>
      <c r="AU34" s="694"/>
      <c r="AV34" s="694"/>
      <c r="AW34" s="661"/>
      <c r="AX34" s="661"/>
      <c r="AY34" s="661"/>
      <c r="AZ34" s="661"/>
      <c r="BA34" s="661"/>
      <c r="BB34" s="661"/>
      <c r="BC34" s="661"/>
      <c r="BD34" s="661"/>
      <c r="BE34" s="661"/>
      <c r="BF34" s="661"/>
    </row>
    <row r="35" spans="1:59" ht="14.25" customHeight="1">
      <c r="A35" s="756" t="s">
        <v>662</v>
      </c>
      <c r="B35" s="677"/>
      <c r="C35" s="678"/>
      <c r="D35" s="779" t="str">
        <f>IF(初期入力!$E$69="","",初期入力!$E$69)</f>
        <v/>
      </c>
      <c r="E35" s="780"/>
      <c r="F35" s="780"/>
      <c r="G35" s="780"/>
      <c r="H35" s="780"/>
      <c r="I35" s="780"/>
      <c r="J35" s="780"/>
      <c r="K35" s="780"/>
      <c r="L35" s="780"/>
      <c r="M35" s="780"/>
      <c r="N35" s="780"/>
      <c r="O35" s="783" t="s">
        <v>520</v>
      </c>
      <c r="P35" s="784"/>
      <c r="Q35" s="785"/>
      <c r="R35" s="789" t="str">
        <f>IF(D35="","","契約書記載のとおり")</f>
        <v/>
      </c>
      <c r="S35" s="790"/>
      <c r="T35" s="790"/>
      <c r="U35" s="790"/>
      <c r="V35" s="790"/>
      <c r="W35" s="790"/>
      <c r="X35" s="790"/>
      <c r="Y35" s="790"/>
      <c r="Z35" s="790"/>
      <c r="AA35" s="790"/>
      <c r="AB35" s="683"/>
      <c r="AE35" s="18"/>
      <c r="AF35" s="18"/>
      <c r="AG35" s="18"/>
      <c r="AH35" s="18"/>
      <c r="AI35" s="18"/>
      <c r="AJ35" s="18"/>
      <c r="AK35" s="18"/>
      <c r="AL35" s="18"/>
      <c r="AM35" s="18"/>
      <c r="AN35" s="18"/>
      <c r="AO35" s="18"/>
      <c r="AP35" s="18"/>
      <c r="AQ35" s="18"/>
      <c r="AR35" s="18"/>
      <c r="AS35" s="136"/>
      <c r="AT35" s="695" t="s">
        <v>608</v>
      </c>
      <c r="AU35" s="696"/>
      <c r="AV35" s="696"/>
      <c r="AW35" s="647" t="str">
        <f>IF(初期入力!$E$42="","",初期入力!$E$42)</f>
        <v/>
      </c>
      <c r="AX35" s="647"/>
      <c r="AY35" s="647"/>
      <c r="AZ35" s="647"/>
      <c r="BA35" s="647"/>
      <c r="BB35" s="647"/>
      <c r="BC35" s="647"/>
      <c r="BD35" s="647"/>
      <c r="BE35" s="647"/>
      <c r="BF35" s="647"/>
    </row>
    <row r="36" spans="1:59" ht="14.25" customHeight="1">
      <c r="A36" s="679"/>
      <c r="B36" s="680"/>
      <c r="C36" s="681"/>
      <c r="D36" s="781"/>
      <c r="E36" s="782"/>
      <c r="F36" s="782"/>
      <c r="G36" s="782"/>
      <c r="H36" s="782"/>
      <c r="I36" s="782"/>
      <c r="J36" s="782"/>
      <c r="K36" s="782"/>
      <c r="L36" s="782"/>
      <c r="M36" s="782"/>
      <c r="N36" s="782"/>
      <c r="O36" s="786"/>
      <c r="P36" s="787"/>
      <c r="Q36" s="788"/>
      <c r="R36" s="791"/>
      <c r="S36" s="792"/>
      <c r="T36" s="792"/>
      <c r="U36" s="792"/>
      <c r="V36" s="792"/>
      <c r="W36" s="792"/>
      <c r="X36" s="792"/>
      <c r="Y36" s="792"/>
      <c r="Z36" s="792"/>
      <c r="AA36" s="792"/>
      <c r="AB36" s="793"/>
      <c r="AE36" s="676" t="s">
        <v>754</v>
      </c>
      <c r="AF36" s="677"/>
      <c r="AG36" s="677"/>
      <c r="AH36" s="677"/>
      <c r="AI36" s="677"/>
      <c r="AJ36" s="677"/>
      <c r="AK36" s="677"/>
      <c r="AL36" s="677"/>
      <c r="AM36" s="678"/>
      <c r="AN36" s="670" t="s">
        <v>753</v>
      </c>
      <c r="AO36" s="671"/>
      <c r="AP36" s="671"/>
      <c r="AQ36" s="672"/>
      <c r="AR36" s="18"/>
      <c r="AS36" s="381"/>
      <c r="AT36" s="697"/>
      <c r="AU36" s="694"/>
      <c r="AV36" s="694"/>
      <c r="AW36" s="661"/>
      <c r="AX36" s="661"/>
      <c r="AY36" s="661"/>
      <c r="AZ36" s="661"/>
      <c r="BA36" s="661"/>
      <c r="BB36" s="661"/>
      <c r="BC36" s="661"/>
      <c r="BD36" s="661"/>
      <c r="BE36" s="661"/>
      <c r="BF36" s="661"/>
    </row>
    <row r="37" spans="1:59" ht="14.25" customHeight="1">
      <c r="A37" s="32"/>
      <c r="B37" s="32"/>
      <c r="C37" s="32"/>
      <c r="D37" s="24"/>
      <c r="E37" s="24"/>
      <c r="F37" s="24"/>
      <c r="G37" s="24"/>
      <c r="H37" s="24"/>
      <c r="I37" s="24"/>
      <c r="J37" s="24"/>
      <c r="K37" s="24"/>
      <c r="L37" s="24"/>
      <c r="M37" s="24"/>
      <c r="N37" s="24"/>
      <c r="O37" s="32"/>
      <c r="P37" s="32"/>
      <c r="Q37" s="32"/>
      <c r="R37" s="24"/>
      <c r="S37" s="24"/>
      <c r="T37" s="24"/>
      <c r="U37" s="24"/>
      <c r="V37" s="24"/>
      <c r="W37" s="24"/>
      <c r="X37" s="24"/>
      <c r="Y37" s="24"/>
      <c r="Z37" s="24"/>
      <c r="AA37" s="24"/>
      <c r="AB37" s="24"/>
      <c r="AE37" s="679"/>
      <c r="AF37" s="680"/>
      <c r="AG37" s="680"/>
      <c r="AH37" s="680"/>
      <c r="AI37" s="680"/>
      <c r="AJ37" s="680"/>
      <c r="AK37" s="680"/>
      <c r="AL37" s="680"/>
      <c r="AM37" s="681"/>
      <c r="AN37" s="673"/>
      <c r="AO37" s="674"/>
      <c r="AP37" s="674"/>
      <c r="AQ37" s="675"/>
      <c r="AR37" s="18"/>
      <c r="AS37" s="381"/>
      <c r="AT37" s="703" t="s">
        <v>607</v>
      </c>
      <c r="AU37" s="704"/>
      <c r="AV37" s="704"/>
      <c r="AW37" s="647" t="str">
        <f>IF(初期入力!$E$43="","",初期入力!$E$43)</f>
        <v/>
      </c>
      <c r="AX37" s="647"/>
      <c r="AY37" s="647"/>
      <c r="AZ37" s="647"/>
      <c r="BA37" s="647"/>
      <c r="BB37" s="647"/>
      <c r="BC37" s="647"/>
      <c r="BD37" s="647"/>
      <c r="BE37" s="647"/>
      <c r="BF37" s="647"/>
    </row>
    <row r="38" spans="1:59" ht="14.25" customHeight="1">
      <c r="A38" s="654" t="s">
        <v>49</v>
      </c>
      <c r="B38" s="654"/>
      <c r="C38" s="654"/>
      <c r="D38" s="648" t="str">
        <f>IF(初期入力!$E$72="","",初期入力!$E$72)</f>
        <v/>
      </c>
      <c r="E38" s="648"/>
      <c r="F38" s="648"/>
      <c r="G38" s="648"/>
      <c r="H38" s="648"/>
      <c r="I38" s="648"/>
      <c r="J38" s="648"/>
      <c r="K38" s="648"/>
      <c r="L38" s="648"/>
      <c r="M38" s="648"/>
      <c r="N38" s="648"/>
      <c r="O38" s="644" t="s">
        <v>520</v>
      </c>
      <c r="P38" s="644"/>
      <c r="Q38" s="644"/>
      <c r="R38" s="648" t="str">
        <f>IF(D38="","","契約書記載のとおり")</f>
        <v/>
      </c>
      <c r="S38" s="648"/>
      <c r="T38" s="648"/>
      <c r="U38" s="648"/>
      <c r="V38" s="648"/>
      <c r="W38" s="648"/>
      <c r="X38" s="648"/>
      <c r="Y38" s="648"/>
      <c r="Z38" s="648"/>
      <c r="AA38" s="648"/>
      <c r="AB38" s="648"/>
      <c r="AE38" s="676" t="s">
        <v>755</v>
      </c>
      <c r="AF38" s="698"/>
      <c r="AG38" s="698"/>
      <c r="AH38" s="698"/>
      <c r="AI38" s="698"/>
      <c r="AJ38" s="698"/>
      <c r="AK38" s="698"/>
      <c r="AL38" s="698"/>
      <c r="AM38" s="699"/>
      <c r="AN38" s="670" t="s">
        <v>753</v>
      </c>
      <c r="AO38" s="671"/>
      <c r="AP38" s="671"/>
      <c r="AQ38" s="672"/>
      <c r="AR38" s="18"/>
      <c r="AS38" s="410"/>
      <c r="AT38" s="705"/>
      <c r="AU38" s="706"/>
      <c r="AV38" s="706"/>
      <c r="AW38" s="648"/>
      <c r="AX38" s="648"/>
      <c r="AY38" s="648"/>
      <c r="AZ38" s="648"/>
      <c r="BA38" s="648"/>
      <c r="BB38" s="648"/>
      <c r="BC38" s="648"/>
      <c r="BD38" s="648"/>
      <c r="BE38" s="648"/>
      <c r="BF38" s="648"/>
    </row>
    <row r="39" spans="1:59" ht="14.25" customHeight="1">
      <c r="A39" s="654"/>
      <c r="B39" s="654"/>
      <c r="C39" s="654"/>
      <c r="D39" s="648"/>
      <c r="E39" s="648"/>
      <c r="F39" s="648"/>
      <c r="G39" s="648"/>
      <c r="H39" s="648"/>
      <c r="I39" s="648"/>
      <c r="J39" s="648"/>
      <c r="K39" s="648"/>
      <c r="L39" s="648"/>
      <c r="M39" s="648"/>
      <c r="N39" s="648"/>
      <c r="O39" s="644"/>
      <c r="P39" s="644"/>
      <c r="Q39" s="644"/>
      <c r="R39" s="648"/>
      <c r="S39" s="648"/>
      <c r="T39" s="648"/>
      <c r="U39" s="648"/>
      <c r="V39" s="648"/>
      <c r="W39" s="648"/>
      <c r="X39" s="648"/>
      <c r="Y39" s="648"/>
      <c r="Z39" s="648"/>
      <c r="AA39" s="648"/>
      <c r="AB39" s="648"/>
      <c r="AE39" s="700"/>
      <c r="AF39" s="701"/>
      <c r="AG39" s="701"/>
      <c r="AH39" s="701"/>
      <c r="AI39" s="701"/>
      <c r="AJ39" s="701"/>
      <c r="AK39" s="701"/>
      <c r="AL39" s="701"/>
      <c r="AM39" s="702"/>
      <c r="AN39" s="673"/>
      <c r="AO39" s="674"/>
      <c r="AP39" s="674"/>
      <c r="AQ39" s="675"/>
      <c r="AR39" s="22"/>
      <c r="AS39" s="150"/>
      <c r="AT39" s="150"/>
      <c r="AU39" s="150"/>
      <c r="AV39" s="150"/>
      <c r="AW39" s="150"/>
      <c r="AX39" s="150"/>
      <c r="AY39" s="150"/>
      <c r="AZ39" s="150"/>
      <c r="BA39" s="150"/>
      <c r="BB39" s="150"/>
      <c r="BC39" s="150"/>
      <c r="BD39" s="150"/>
      <c r="BE39" s="150"/>
      <c r="BF39" s="150"/>
    </row>
    <row r="40" spans="1:59" ht="14.25" customHeight="1">
      <c r="A40" s="690" t="s">
        <v>610</v>
      </c>
      <c r="B40" s="654"/>
      <c r="C40" s="654"/>
      <c r="D40" s="648" t="str">
        <f>IF(初期入力!$E$73="","",初期入力!$E$73)</f>
        <v/>
      </c>
      <c r="E40" s="648"/>
      <c r="F40" s="648"/>
      <c r="G40" s="648"/>
      <c r="H40" s="648"/>
      <c r="I40" s="648"/>
      <c r="J40" s="648"/>
      <c r="K40" s="648"/>
      <c r="L40" s="648"/>
      <c r="M40" s="648"/>
      <c r="N40" s="648"/>
      <c r="O40" s="644" t="s">
        <v>520</v>
      </c>
      <c r="P40" s="644"/>
      <c r="Q40" s="644"/>
      <c r="R40" s="648" t="str">
        <f>IF(D40="","","契約書記載のとおり")</f>
        <v/>
      </c>
      <c r="S40" s="648"/>
      <c r="T40" s="648"/>
      <c r="U40" s="648"/>
      <c r="V40" s="648"/>
      <c r="W40" s="648"/>
      <c r="X40" s="648"/>
      <c r="Y40" s="648"/>
      <c r="Z40" s="648"/>
      <c r="AA40" s="648"/>
      <c r="AB40" s="648"/>
      <c r="AE40" s="23" t="s">
        <v>645</v>
      </c>
      <c r="AF40" s="150"/>
      <c r="AG40" s="150"/>
      <c r="AH40" s="150"/>
      <c r="AI40" s="23"/>
      <c r="AJ40" s="23"/>
      <c r="AK40" s="23"/>
      <c r="AL40" s="23"/>
      <c r="AM40" s="23"/>
      <c r="AN40" s="23"/>
      <c r="AO40" s="23"/>
      <c r="AP40" s="23"/>
      <c r="AQ40" s="23"/>
      <c r="AR40" s="22"/>
      <c r="AS40" s="23"/>
      <c r="AT40" s="23"/>
      <c r="AU40" s="23"/>
      <c r="AV40" s="23"/>
      <c r="AW40" s="23"/>
      <c r="AX40" s="23"/>
      <c r="AY40" s="23"/>
      <c r="AZ40" s="23"/>
      <c r="BA40" s="23"/>
      <c r="BB40" s="23"/>
      <c r="BC40" s="23"/>
      <c r="BD40" s="23"/>
      <c r="BE40" s="23"/>
      <c r="BF40" s="23"/>
      <c r="BG40" s="18"/>
    </row>
    <row r="41" spans="1:59" ht="14.25" customHeight="1">
      <c r="A41" s="654"/>
      <c r="B41" s="654"/>
      <c r="C41" s="654"/>
      <c r="D41" s="648"/>
      <c r="E41" s="648"/>
      <c r="F41" s="648"/>
      <c r="G41" s="648"/>
      <c r="H41" s="648"/>
      <c r="I41" s="648"/>
      <c r="J41" s="648"/>
      <c r="K41" s="648"/>
      <c r="L41" s="648"/>
      <c r="M41" s="648"/>
      <c r="N41" s="648"/>
      <c r="O41" s="644"/>
      <c r="P41" s="644"/>
      <c r="Q41" s="644"/>
      <c r="R41" s="648"/>
      <c r="S41" s="648"/>
      <c r="T41" s="648"/>
      <c r="U41" s="648"/>
      <c r="V41" s="648"/>
      <c r="W41" s="648"/>
      <c r="X41" s="648"/>
      <c r="Y41" s="648"/>
      <c r="Z41" s="648"/>
      <c r="AA41" s="648"/>
      <c r="AB41" s="648"/>
      <c r="AD41" s="150"/>
      <c r="AE41" s="23" t="s">
        <v>646</v>
      </c>
      <c r="AF41" s="23"/>
      <c r="AG41" s="23"/>
      <c r="AH41" s="23"/>
      <c r="AI41" s="23"/>
      <c r="AJ41" s="23"/>
      <c r="AK41" s="23"/>
      <c r="AL41" s="23"/>
      <c r="AM41" s="23"/>
      <c r="AN41" s="23"/>
      <c r="AO41" s="23"/>
      <c r="AP41" s="23"/>
      <c r="AQ41" s="23"/>
      <c r="AR41" s="150"/>
      <c r="AS41" s="22"/>
      <c r="AT41" s="22"/>
      <c r="AU41" s="23"/>
      <c r="AV41" s="23"/>
      <c r="AW41" s="150"/>
      <c r="AX41" s="150"/>
      <c r="AY41" s="150"/>
      <c r="AZ41" s="23"/>
      <c r="BA41" s="23"/>
      <c r="BB41" s="23"/>
      <c r="BC41" s="23"/>
      <c r="BD41" s="23"/>
      <c r="BE41" s="23"/>
      <c r="BF41" s="23"/>
      <c r="BG41" s="18"/>
    </row>
    <row r="42" spans="1:59" s="18" customFormat="1" ht="14.25" customHeight="1">
      <c r="A42" s="690" t="s">
        <v>609</v>
      </c>
      <c r="B42" s="654"/>
      <c r="C42" s="654"/>
      <c r="D42" s="648" t="str">
        <f>IF(初期入力!$E$75="","",初期入力!$E$75)</f>
        <v/>
      </c>
      <c r="E42" s="648"/>
      <c r="F42" s="648"/>
      <c r="G42" s="648"/>
      <c r="H42" s="648"/>
      <c r="I42" s="648"/>
      <c r="J42" s="648"/>
      <c r="K42" s="648"/>
      <c r="L42" s="648"/>
      <c r="M42" s="648"/>
      <c r="N42" s="648"/>
      <c r="O42" s="690" t="s">
        <v>608</v>
      </c>
      <c r="P42" s="690"/>
      <c r="Q42" s="690"/>
      <c r="R42" s="690" t="str">
        <f>IF(初期入力!$E$76="","",初期入力!$E$76)</f>
        <v/>
      </c>
      <c r="S42" s="654"/>
      <c r="T42" s="691"/>
      <c r="U42" s="645" t="str">
        <f>IF(初期入力!$E$77="","",初期入力!$E$77)</f>
        <v/>
      </c>
      <c r="V42" s="646"/>
      <c r="W42" s="646"/>
      <c r="X42" s="646"/>
      <c r="Y42" s="646"/>
      <c r="Z42" s="646"/>
      <c r="AA42" s="646"/>
      <c r="AB42" s="646"/>
      <c r="AD42" s="150"/>
      <c r="AE42" s="23" t="s">
        <v>647</v>
      </c>
      <c r="AF42" s="23"/>
      <c r="AG42" s="23"/>
      <c r="AH42" s="23"/>
      <c r="AI42" s="23"/>
      <c r="AJ42" s="23"/>
      <c r="AK42" s="23"/>
      <c r="AL42" s="23"/>
      <c r="AM42" s="23"/>
      <c r="AN42" s="23"/>
      <c r="AO42" s="23"/>
      <c r="AP42" s="23"/>
      <c r="AQ42" s="23"/>
      <c r="AR42" s="23"/>
      <c r="AS42" s="22"/>
      <c r="AT42" s="22"/>
      <c r="AU42" s="22"/>
      <c r="AV42" s="22"/>
      <c r="AW42" s="23"/>
      <c r="AX42" s="23"/>
      <c r="AY42" s="23"/>
      <c r="AZ42" s="23"/>
      <c r="BA42" s="23"/>
      <c r="BB42" s="23"/>
      <c r="BC42" s="23"/>
      <c r="BD42" s="23"/>
      <c r="BE42" s="23"/>
      <c r="BF42" s="23"/>
    </row>
    <row r="43" spans="1:59" s="18" customFormat="1" ht="14.25" customHeight="1">
      <c r="A43" s="654"/>
      <c r="B43" s="654"/>
      <c r="C43" s="654"/>
      <c r="D43" s="648"/>
      <c r="E43" s="648"/>
      <c r="F43" s="648"/>
      <c r="G43" s="648"/>
      <c r="H43" s="648"/>
      <c r="I43" s="648"/>
      <c r="J43" s="648"/>
      <c r="K43" s="648"/>
      <c r="L43" s="648"/>
      <c r="M43" s="648"/>
      <c r="N43" s="648"/>
      <c r="O43" s="690"/>
      <c r="P43" s="690"/>
      <c r="Q43" s="690"/>
      <c r="R43" s="654"/>
      <c r="S43" s="654"/>
      <c r="T43" s="691"/>
      <c r="U43" s="645"/>
      <c r="V43" s="646"/>
      <c r="W43" s="646"/>
      <c r="X43" s="646"/>
      <c r="Y43" s="646"/>
      <c r="Z43" s="646"/>
      <c r="AA43" s="646"/>
      <c r="AB43" s="646"/>
      <c r="AD43" s="150"/>
      <c r="AE43" s="23" t="s">
        <v>648</v>
      </c>
      <c r="AF43" s="23"/>
      <c r="AG43" s="23"/>
      <c r="AH43" s="23"/>
      <c r="AI43" s="23"/>
      <c r="AJ43" s="23"/>
      <c r="AK43" s="23"/>
      <c r="AL43" s="23"/>
      <c r="AM43" s="23"/>
      <c r="AN43" s="23"/>
      <c r="AO43" s="23"/>
      <c r="AP43" s="23"/>
      <c r="AQ43" s="23"/>
      <c r="AR43" s="23"/>
      <c r="AS43" s="22"/>
      <c r="AT43" s="22"/>
      <c r="AU43" s="22"/>
      <c r="AV43" s="22"/>
      <c r="AW43" s="22"/>
      <c r="AX43" s="22"/>
      <c r="AY43" s="22"/>
      <c r="AZ43" s="22"/>
      <c r="BA43" s="23"/>
      <c r="BB43" s="23"/>
      <c r="BC43" s="23"/>
      <c r="BD43" s="23"/>
      <c r="BE43" s="23"/>
      <c r="BF43" s="23"/>
    </row>
    <row r="44" spans="1:59" s="18" customFormat="1" ht="14.25" customHeight="1">
      <c r="A44" s="693" t="s">
        <v>422</v>
      </c>
      <c r="B44" s="693"/>
      <c r="C44" s="693"/>
      <c r="D44" s="648"/>
      <c r="E44" s="648"/>
      <c r="F44" s="648"/>
      <c r="G44" s="648"/>
      <c r="H44" s="648"/>
      <c r="I44" s="648"/>
      <c r="J44" s="648"/>
      <c r="K44" s="648"/>
      <c r="L44" s="648"/>
      <c r="M44" s="648"/>
      <c r="N44" s="648"/>
      <c r="O44" s="693" t="s">
        <v>422</v>
      </c>
      <c r="P44" s="693"/>
      <c r="Q44" s="693"/>
      <c r="R44" s="654"/>
      <c r="S44" s="654"/>
      <c r="T44" s="654"/>
      <c r="U44" s="654"/>
      <c r="V44" s="654"/>
      <c r="W44" s="654"/>
      <c r="X44" s="654"/>
      <c r="Y44" s="654"/>
      <c r="Z44" s="654"/>
      <c r="AA44" s="654"/>
      <c r="AB44" s="654"/>
      <c r="AD44" s="150"/>
      <c r="AE44" s="23" t="s">
        <v>649</v>
      </c>
      <c r="AF44" s="23"/>
      <c r="AG44" s="23"/>
      <c r="AH44" s="23"/>
      <c r="AI44" s="23"/>
      <c r="AJ44" s="23"/>
      <c r="AK44" s="23"/>
      <c r="AL44" s="23"/>
      <c r="AM44" s="23"/>
      <c r="AN44" s="23"/>
      <c r="AO44" s="23"/>
      <c r="AP44" s="23"/>
      <c r="AQ44" s="23"/>
      <c r="AR44" s="23"/>
      <c r="AS44" s="22"/>
      <c r="AT44" s="22"/>
      <c r="AU44" s="22"/>
      <c r="AV44" s="22"/>
      <c r="AW44" s="22"/>
      <c r="AX44" s="22"/>
      <c r="AY44" s="22"/>
      <c r="AZ44" s="22"/>
      <c r="BA44" s="23"/>
      <c r="BB44" s="23"/>
      <c r="BC44" s="23"/>
      <c r="BD44" s="23"/>
      <c r="BE44" s="23"/>
      <c r="BF44" s="23"/>
    </row>
    <row r="45" spans="1:59" s="18" customFormat="1" ht="14.25" customHeight="1">
      <c r="A45" s="694"/>
      <c r="B45" s="694"/>
      <c r="C45" s="694"/>
      <c r="D45" s="661"/>
      <c r="E45" s="661"/>
      <c r="F45" s="661"/>
      <c r="G45" s="661"/>
      <c r="H45" s="661"/>
      <c r="I45" s="661"/>
      <c r="J45" s="661"/>
      <c r="K45" s="661"/>
      <c r="L45" s="661"/>
      <c r="M45" s="661"/>
      <c r="N45" s="661"/>
      <c r="O45" s="694"/>
      <c r="P45" s="694"/>
      <c r="Q45" s="694"/>
      <c r="R45" s="660"/>
      <c r="S45" s="660"/>
      <c r="T45" s="660"/>
      <c r="U45" s="660"/>
      <c r="V45" s="660"/>
      <c r="W45" s="660"/>
      <c r="X45" s="660"/>
      <c r="Y45" s="660"/>
      <c r="Z45" s="660"/>
      <c r="AA45" s="660"/>
      <c r="AB45" s="660"/>
      <c r="AD45" s="22"/>
      <c r="AE45" s="23" t="s">
        <v>83</v>
      </c>
      <c r="AF45" s="23"/>
      <c r="AG45" s="23"/>
      <c r="AH45" s="23"/>
      <c r="AI45" s="23"/>
      <c r="AJ45" s="23"/>
      <c r="AK45" s="23"/>
      <c r="AL45" s="23"/>
      <c r="AM45" s="23"/>
      <c r="AN45" s="23"/>
      <c r="AO45" s="23"/>
      <c r="AP45" s="23"/>
      <c r="AQ45" s="23"/>
      <c r="AR45" s="23"/>
      <c r="AS45" s="22"/>
      <c r="AT45" s="22"/>
      <c r="AU45" s="22"/>
      <c r="AV45" s="22"/>
      <c r="AW45" s="22"/>
      <c r="AX45" s="22"/>
      <c r="AY45" s="22"/>
      <c r="AZ45" s="22"/>
      <c r="BA45" s="23"/>
      <c r="BB45" s="23"/>
      <c r="BC45" s="23"/>
      <c r="BD45" s="23"/>
      <c r="BE45" s="23"/>
      <c r="BF45" s="23"/>
    </row>
    <row r="46" spans="1:59" s="18" customFormat="1" ht="14.25" customHeight="1">
      <c r="A46" s="136"/>
      <c r="B46" s="695" t="s">
        <v>608</v>
      </c>
      <c r="C46" s="696"/>
      <c r="D46" s="647"/>
      <c r="E46" s="647"/>
      <c r="F46" s="647"/>
      <c r="G46" s="647"/>
      <c r="H46" s="647"/>
      <c r="I46" s="647"/>
      <c r="J46" s="647"/>
      <c r="K46" s="647"/>
      <c r="L46" s="647"/>
      <c r="M46" s="647"/>
      <c r="N46" s="647"/>
      <c r="O46" s="136"/>
      <c r="P46" s="695" t="s">
        <v>608</v>
      </c>
      <c r="Q46" s="696"/>
      <c r="R46" s="688"/>
      <c r="S46" s="688"/>
      <c r="T46" s="688"/>
      <c r="U46" s="688"/>
      <c r="V46" s="688"/>
      <c r="W46" s="688"/>
      <c r="X46" s="688"/>
      <c r="Y46" s="688"/>
      <c r="Z46" s="688"/>
      <c r="AA46" s="688"/>
      <c r="AB46" s="688"/>
      <c r="AD46" s="150"/>
      <c r="AE46" s="23" t="s">
        <v>84</v>
      </c>
      <c r="AF46" s="23"/>
      <c r="AG46" s="23"/>
      <c r="AH46" s="23"/>
      <c r="AI46" s="23"/>
      <c r="AJ46" s="23"/>
      <c r="AK46" s="23"/>
      <c r="AL46" s="23"/>
      <c r="AM46" s="23"/>
      <c r="AN46" s="23"/>
      <c r="AO46" s="23"/>
      <c r="AP46" s="23"/>
      <c r="AQ46" s="23"/>
      <c r="AR46" s="23"/>
      <c r="AS46" s="22"/>
      <c r="AT46" s="22"/>
      <c r="AU46" s="22"/>
      <c r="AV46" s="22"/>
      <c r="AW46" s="22"/>
      <c r="AX46" s="22"/>
      <c r="AY46" s="22"/>
      <c r="AZ46" s="22"/>
      <c r="BA46" s="23"/>
      <c r="BB46" s="23"/>
      <c r="BC46" s="23"/>
      <c r="BD46" s="23"/>
      <c r="BE46" s="23"/>
      <c r="BF46" s="23"/>
    </row>
    <row r="47" spans="1:59" s="18" customFormat="1" ht="14.25" customHeight="1">
      <c r="A47" s="381"/>
      <c r="B47" s="697"/>
      <c r="C47" s="694"/>
      <c r="D47" s="661"/>
      <c r="E47" s="661"/>
      <c r="F47" s="661"/>
      <c r="G47" s="661"/>
      <c r="H47" s="661"/>
      <c r="I47" s="661"/>
      <c r="J47" s="661"/>
      <c r="K47" s="661"/>
      <c r="L47" s="661"/>
      <c r="M47" s="661"/>
      <c r="N47" s="661"/>
      <c r="O47" s="381"/>
      <c r="P47" s="697"/>
      <c r="Q47" s="694"/>
      <c r="R47" s="660"/>
      <c r="S47" s="660"/>
      <c r="T47" s="660"/>
      <c r="U47" s="660"/>
      <c r="V47" s="660"/>
      <c r="W47" s="660"/>
      <c r="X47" s="660"/>
      <c r="Y47" s="660"/>
      <c r="Z47" s="660"/>
      <c r="AA47" s="660"/>
      <c r="AB47" s="660"/>
      <c r="AD47" s="22"/>
      <c r="AE47" s="23" t="s">
        <v>650</v>
      </c>
      <c r="AF47" s="23"/>
      <c r="AG47" s="23"/>
      <c r="AH47" s="23"/>
      <c r="AI47" s="23"/>
      <c r="AJ47" s="23"/>
      <c r="AK47" s="23"/>
      <c r="AL47" s="23"/>
      <c r="AM47" s="23"/>
      <c r="AN47" s="23"/>
      <c r="AO47" s="23"/>
      <c r="AP47" s="23"/>
      <c r="AQ47" s="23"/>
      <c r="AR47" s="23"/>
      <c r="AS47" s="22"/>
      <c r="AT47" s="22"/>
      <c r="AU47" s="22"/>
      <c r="AV47" s="22"/>
      <c r="AW47" s="22"/>
      <c r="AX47" s="22"/>
      <c r="AY47" s="22"/>
      <c r="AZ47" s="22"/>
      <c r="BA47" s="23"/>
      <c r="BB47" s="23"/>
      <c r="BC47" s="23"/>
      <c r="BD47" s="23"/>
      <c r="BE47" s="23"/>
      <c r="BF47" s="23"/>
    </row>
    <row r="48" spans="1:59" s="18" customFormat="1" ht="14.25" customHeight="1">
      <c r="A48" s="381"/>
      <c r="B48" s="655" t="s">
        <v>756</v>
      </c>
      <c r="C48" s="776"/>
      <c r="D48" s="647"/>
      <c r="E48" s="647"/>
      <c r="F48" s="647"/>
      <c r="G48" s="647"/>
      <c r="H48" s="647"/>
      <c r="I48" s="647"/>
      <c r="J48" s="647"/>
      <c r="K48" s="647"/>
      <c r="L48" s="647"/>
      <c r="M48" s="647"/>
      <c r="N48" s="647"/>
      <c r="O48" s="381"/>
      <c r="P48" s="655" t="s">
        <v>756</v>
      </c>
      <c r="Q48" s="656"/>
      <c r="R48" s="688"/>
      <c r="S48" s="688"/>
      <c r="T48" s="688"/>
      <c r="U48" s="688"/>
      <c r="V48" s="688"/>
      <c r="W48" s="688"/>
      <c r="X48" s="688"/>
      <c r="Y48" s="688"/>
      <c r="Z48" s="688"/>
      <c r="AA48" s="688"/>
      <c r="AB48" s="688"/>
      <c r="AC48" s="23"/>
      <c r="AD48" s="22"/>
      <c r="AE48" s="23" t="s">
        <v>80</v>
      </c>
      <c r="AF48" s="23"/>
      <c r="AG48" s="23"/>
      <c r="AH48" s="23"/>
      <c r="AI48" s="23"/>
      <c r="AJ48" s="23"/>
      <c r="AK48" s="23"/>
      <c r="AL48" s="23"/>
      <c r="AM48" s="23"/>
      <c r="AN48" s="23"/>
      <c r="AO48" s="23"/>
      <c r="AP48" s="23"/>
      <c r="AQ48" s="23"/>
      <c r="AR48" s="23"/>
      <c r="AS48" s="22"/>
      <c r="AT48" s="22"/>
      <c r="AU48" s="22"/>
      <c r="AV48" s="22"/>
      <c r="AW48" s="22"/>
      <c r="AX48" s="22"/>
      <c r="AY48" s="22"/>
      <c r="AZ48" s="22"/>
      <c r="BA48" s="23"/>
      <c r="BB48" s="23"/>
      <c r="BC48" s="23"/>
      <c r="BD48" s="23"/>
      <c r="BE48" s="23"/>
      <c r="BF48" s="23"/>
    </row>
    <row r="49" spans="1:59" s="18" customFormat="1" ht="14.25" customHeight="1">
      <c r="A49" s="410"/>
      <c r="B49" s="777"/>
      <c r="C49" s="778"/>
      <c r="D49" s="648"/>
      <c r="E49" s="648"/>
      <c r="F49" s="648"/>
      <c r="G49" s="648"/>
      <c r="H49" s="648"/>
      <c r="I49" s="648"/>
      <c r="J49" s="648"/>
      <c r="K49" s="648"/>
      <c r="L49" s="648"/>
      <c r="M49" s="648"/>
      <c r="N49" s="648"/>
      <c r="O49" s="410"/>
      <c r="P49" s="657"/>
      <c r="Q49" s="644"/>
      <c r="R49" s="654"/>
      <c r="S49" s="654"/>
      <c r="T49" s="654"/>
      <c r="U49" s="654"/>
      <c r="V49" s="654"/>
      <c r="W49" s="654"/>
      <c r="X49" s="654"/>
      <c r="Y49" s="654"/>
      <c r="Z49" s="654"/>
      <c r="AA49" s="654"/>
      <c r="AB49" s="654"/>
      <c r="AC49" s="23"/>
      <c r="AD49" s="22"/>
      <c r="AE49" s="23" t="s">
        <v>651</v>
      </c>
      <c r="AF49" s="23"/>
      <c r="AG49" s="23"/>
      <c r="AH49" s="23"/>
      <c r="AI49" s="23"/>
      <c r="AJ49" s="23"/>
      <c r="AK49" s="23"/>
      <c r="AL49" s="23"/>
      <c r="AM49" s="23"/>
      <c r="AN49" s="23"/>
      <c r="AO49" s="23"/>
      <c r="AP49" s="23"/>
      <c r="AQ49" s="23"/>
      <c r="AR49" s="23"/>
      <c r="AS49" s="22"/>
      <c r="AT49" s="22"/>
      <c r="AU49" s="22"/>
      <c r="AV49" s="22"/>
      <c r="AW49" s="22"/>
      <c r="AX49" s="22"/>
      <c r="AY49" s="22"/>
      <c r="AZ49" s="22"/>
      <c r="BA49" s="23"/>
      <c r="BB49" s="23"/>
      <c r="BC49" s="23"/>
      <c r="BD49" s="23"/>
      <c r="BE49" s="23"/>
      <c r="BF49" s="23"/>
    </row>
    <row r="50" spans="1:59" s="18" customFormat="1">
      <c r="A50" s="3" t="s">
        <v>77</v>
      </c>
      <c r="B50" s="23"/>
      <c r="C50" s="23"/>
      <c r="D50" s="23" t="s">
        <v>78</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2"/>
      <c r="AE50" s="23" t="s">
        <v>652</v>
      </c>
      <c r="AF50" s="23"/>
      <c r="AG50" s="23"/>
      <c r="AH50" s="23"/>
      <c r="AI50" s="23"/>
      <c r="AJ50" s="23"/>
      <c r="AK50" s="23"/>
      <c r="AL50" s="23"/>
      <c r="AM50" s="23"/>
      <c r="AN50" s="23"/>
      <c r="AO50" s="23"/>
      <c r="AP50" s="23"/>
      <c r="AQ50" s="23"/>
      <c r="AR50" s="23"/>
      <c r="AS50" s="23"/>
      <c r="AT50" s="23"/>
      <c r="AU50" s="23"/>
      <c r="AV50" s="23"/>
      <c r="AW50" s="22"/>
      <c r="AX50" s="22"/>
      <c r="AY50" s="22"/>
      <c r="AZ50" s="22"/>
      <c r="BA50" s="23"/>
      <c r="BB50" s="23"/>
      <c r="BC50" s="23"/>
      <c r="BD50" s="23"/>
      <c r="BE50" s="23"/>
      <c r="BF50" s="23"/>
    </row>
    <row r="51" spans="1:59" s="18" customFormat="1">
      <c r="A51" s="23"/>
      <c r="B51" s="23"/>
      <c r="C51" s="23"/>
      <c r="D51" s="23" t="s">
        <v>640</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39"/>
      <c r="AE51" s="39" t="s">
        <v>644</v>
      </c>
      <c r="AF51" s="39"/>
      <c r="AG51" s="151"/>
      <c r="AH51" s="151"/>
      <c r="AI51" s="151"/>
      <c r="AJ51" s="151"/>
      <c r="AK51" s="151"/>
      <c r="AL51" s="151"/>
      <c r="AM51" s="151"/>
      <c r="AN51" s="151"/>
      <c r="AO51" s="151"/>
      <c r="AP51" s="151"/>
      <c r="AQ51" s="151"/>
      <c r="AR51" s="39"/>
      <c r="AS51" s="39"/>
      <c r="AT51" s="39"/>
      <c r="AU51" s="39"/>
      <c r="AV51" s="39"/>
      <c r="AW51" s="39"/>
      <c r="AX51" s="39"/>
      <c r="AY51" s="39"/>
      <c r="AZ51" s="39"/>
      <c r="BA51" s="39"/>
      <c r="BB51" s="39"/>
      <c r="BC51" s="39"/>
      <c r="BD51" s="39"/>
      <c r="BE51" s="39"/>
      <c r="BF51" s="39"/>
    </row>
    <row r="52" spans="1:59" s="18" customFormat="1">
      <c r="A52" s="23"/>
      <c r="B52" s="23"/>
      <c r="C52" s="23"/>
      <c r="D52" s="23" t="s">
        <v>79</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39"/>
      <c r="AE52" s="39" t="s">
        <v>653</v>
      </c>
      <c r="AF52" s="39"/>
      <c r="AG52" s="39"/>
      <c r="AH52" s="39"/>
      <c r="AI52" s="39"/>
      <c r="AJ52" s="39"/>
      <c r="AK52" s="39"/>
      <c r="AL52" s="39"/>
      <c r="AM52" s="151"/>
      <c r="AN52" s="151"/>
      <c r="AO52" s="151"/>
      <c r="AP52" s="151"/>
      <c r="AQ52" s="151"/>
      <c r="AR52" s="39"/>
      <c r="AS52" s="151"/>
      <c r="AT52" s="151"/>
      <c r="AU52" s="151"/>
      <c r="AV52" s="151"/>
      <c r="AW52" s="39"/>
      <c r="AX52" s="39"/>
      <c r="AY52" s="39"/>
      <c r="AZ52" s="39"/>
      <c r="BA52" s="39"/>
      <c r="BB52" s="39"/>
      <c r="BC52" s="39"/>
      <c r="BD52" s="39"/>
      <c r="BE52" s="39"/>
      <c r="BF52" s="39"/>
    </row>
    <row r="53" spans="1:59" s="18" customFormat="1">
      <c r="A53" s="23"/>
      <c r="B53" s="23"/>
      <c r="C53" s="23"/>
      <c r="D53" s="23" t="s">
        <v>641</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39"/>
      <c r="AE53" s="39" t="s">
        <v>654</v>
      </c>
      <c r="AF53" s="39"/>
      <c r="AG53" s="39"/>
      <c r="AH53" s="39"/>
      <c r="AI53" s="39"/>
      <c r="AJ53" s="39"/>
      <c r="AK53" s="39"/>
      <c r="AL53" s="39"/>
      <c r="AM53" s="151"/>
      <c r="AN53" s="151"/>
      <c r="AO53" s="151"/>
      <c r="AP53" s="151"/>
      <c r="AQ53" s="151"/>
      <c r="AR53" s="39"/>
      <c r="AS53" s="151"/>
      <c r="AT53" s="151"/>
      <c r="AU53" s="151"/>
      <c r="AV53" s="151"/>
      <c r="AW53" s="151"/>
      <c r="AX53" s="151"/>
      <c r="AY53" s="151"/>
      <c r="AZ53" s="151"/>
      <c r="BA53" s="151"/>
      <c r="BB53" s="151"/>
      <c r="BC53" s="151"/>
      <c r="BD53" s="151"/>
      <c r="BE53" s="151"/>
      <c r="BF53" s="151"/>
    </row>
    <row r="54" spans="1:59" s="18" customFormat="1">
      <c r="A54" s="23"/>
      <c r="B54" s="23"/>
      <c r="C54" s="23"/>
      <c r="D54" s="23" t="s">
        <v>638</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39"/>
      <c r="AE54" s="39" t="s">
        <v>655</v>
      </c>
      <c r="AF54" s="39"/>
      <c r="AG54" s="39"/>
      <c r="AH54" s="39"/>
      <c r="AI54" s="39"/>
      <c r="AJ54" s="39"/>
      <c r="AK54" s="39"/>
      <c r="AL54" s="39"/>
      <c r="AM54" s="151"/>
      <c r="AN54" s="151"/>
      <c r="AO54" s="151"/>
      <c r="AP54" s="151"/>
      <c r="AQ54" s="151"/>
      <c r="AR54" s="39"/>
      <c r="AS54" s="151"/>
      <c r="AT54" s="151"/>
      <c r="AU54" s="151"/>
      <c r="AV54" s="151"/>
      <c r="AW54" s="151"/>
      <c r="AX54" s="151"/>
      <c r="AY54" s="151"/>
      <c r="AZ54" s="151"/>
      <c r="BA54" s="151"/>
      <c r="BB54" s="151"/>
      <c r="BC54" s="151"/>
      <c r="BD54" s="151"/>
      <c r="BE54" s="151"/>
      <c r="BF54" s="151"/>
    </row>
    <row r="55" spans="1:59" s="18" customFormat="1">
      <c r="A55" s="23"/>
      <c r="B55" s="23"/>
      <c r="C55" s="23"/>
      <c r="D55" s="23" t="s">
        <v>81</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39"/>
      <c r="AE55" s="39" t="s">
        <v>656</v>
      </c>
      <c r="AF55" s="39"/>
      <c r="AG55" s="39"/>
      <c r="AH55" s="39"/>
      <c r="AI55" s="39"/>
      <c r="AJ55" s="39"/>
      <c r="AK55" s="39"/>
      <c r="AL55" s="39"/>
      <c r="AM55" s="151"/>
      <c r="AN55" s="151"/>
      <c r="AO55" s="151"/>
      <c r="AP55" s="151"/>
      <c r="AQ55" s="151"/>
      <c r="AR55" s="151"/>
      <c r="AS55" s="151"/>
      <c r="AT55" s="151"/>
      <c r="AU55" s="151"/>
      <c r="AV55" s="151"/>
      <c r="AW55" s="151"/>
      <c r="AX55" s="151"/>
      <c r="AY55" s="151"/>
      <c r="AZ55" s="151"/>
      <c r="BA55" s="151"/>
      <c r="BB55" s="151"/>
      <c r="BC55" s="151"/>
      <c r="BD55" s="151"/>
      <c r="BE55" s="151"/>
      <c r="BF55" s="151"/>
    </row>
    <row r="56" spans="1:59" s="18" customFormat="1">
      <c r="A56" s="23"/>
      <c r="B56" s="23"/>
      <c r="C56" s="23"/>
      <c r="D56" s="23" t="s">
        <v>642</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39"/>
      <c r="AE56" s="39" t="s">
        <v>657</v>
      </c>
      <c r="AF56" s="39"/>
      <c r="AG56" s="39"/>
      <c r="AH56" s="39"/>
      <c r="AI56" s="39"/>
      <c r="AJ56" s="39"/>
      <c r="AK56" s="39"/>
      <c r="AL56" s="39"/>
      <c r="AM56" s="151"/>
      <c r="AN56" s="151"/>
      <c r="AO56" s="151"/>
      <c r="AP56" s="151"/>
      <c r="AQ56" s="151"/>
      <c r="AR56" s="151"/>
      <c r="AS56" s="151"/>
      <c r="AT56" s="151"/>
      <c r="AU56" s="151"/>
      <c r="AV56" s="151"/>
      <c r="AW56" s="151"/>
      <c r="AX56" s="151"/>
      <c r="AY56" s="151"/>
      <c r="AZ56" s="151"/>
      <c r="BA56" s="151"/>
      <c r="BB56" s="151"/>
      <c r="BC56" s="151"/>
      <c r="BD56" s="151"/>
      <c r="BE56" s="151"/>
      <c r="BF56" s="151"/>
    </row>
    <row r="57" spans="1:59" s="18" customFormat="1">
      <c r="A57" s="23"/>
      <c r="B57" s="23"/>
      <c r="C57" s="23"/>
      <c r="D57" s="23" t="s">
        <v>82</v>
      </c>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39"/>
      <c r="AE57" s="39" t="s">
        <v>658</v>
      </c>
      <c r="AF57" s="39"/>
      <c r="AG57" s="39"/>
      <c r="AH57" s="39"/>
      <c r="AI57" s="39"/>
      <c r="AJ57" s="39"/>
      <c r="AK57" s="39"/>
      <c r="AL57" s="39"/>
      <c r="AM57" s="151"/>
      <c r="AN57" s="151"/>
      <c r="AO57" s="151"/>
      <c r="AP57" s="151"/>
      <c r="AQ57" s="151"/>
      <c r="AR57" s="151"/>
      <c r="AS57" s="151"/>
      <c r="AT57" s="151"/>
      <c r="AU57" s="151"/>
      <c r="AV57" s="151"/>
      <c r="AW57" s="151"/>
      <c r="AX57" s="151"/>
      <c r="AY57" s="151"/>
      <c r="AZ57" s="151"/>
      <c r="BA57" s="151"/>
      <c r="BB57" s="151"/>
      <c r="BC57" s="151"/>
      <c r="BD57" s="151"/>
      <c r="BE57" s="151"/>
      <c r="BF57" s="151"/>
      <c r="BG57"/>
    </row>
    <row r="58" spans="1:59" s="18" customFormat="1">
      <c r="A58" s="23"/>
      <c r="B58" s="23"/>
      <c r="C58" s="23"/>
      <c r="D58" s="23" t="s">
        <v>643</v>
      </c>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39"/>
      <c r="AE58" s="39" t="s">
        <v>660</v>
      </c>
      <c r="AF58" s="39"/>
      <c r="AG58" s="39"/>
      <c r="AH58" s="39"/>
      <c r="AI58" s="39"/>
      <c r="AJ58" s="39"/>
      <c r="AK58" s="39"/>
      <c r="AL58" s="39"/>
      <c r="AM58" s="151"/>
      <c r="AN58" s="151"/>
      <c r="AO58" s="151"/>
      <c r="AP58" s="151"/>
      <c r="AQ58" s="151"/>
      <c r="AR58" s="151"/>
      <c r="AS58" s="151"/>
      <c r="AT58" s="151"/>
      <c r="AU58" s="151"/>
      <c r="AV58" s="151"/>
      <c r="AW58" s="151"/>
      <c r="AX58" s="151"/>
      <c r="AY58" s="151"/>
      <c r="AZ58" s="151"/>
      <c r="BA58" s="151"/>
      <c r="BB58" s="151"/>
      <c r="BC58" s="151"/>
      <c r="BD58" s="151"/>
      <c r="BE58" s="151"/>
      <c r="BF58" s="151"/>
      <c r="BG58"/>
    </row>
    <row r="59" spans="1:59" s="18" customFormat="1">
      <c r="A59" s="23"/>
      <c r="B59" s="23"/>
      <c r="C59" s="23"/>
      <c r="D59" s="23" t="s">
        <v>639</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39"/>
      <c r="AE59" s="39" t="s">
        <v>661</v>
      </c>
      <c r="AF59" s="39"/>
      <c r="AG59" s="39"/>
      <c r="AH59" s="39"/>
      <c r="AI59" s="39"/>
      <c r="AJ59" s="39"/>
      <c r="AK59" s="39"/>
      <c r="AL59" s="39"/>
      <c r="AM59" s="151"/>
      <c r="AN59" s="151"/>
      <c r="AO59" s="151"/>
      <c r="AP59" s="151"/>
      <c r="AQ59" s="151"/>
      <c r="AR59" s="151"/>
      <c r="AS59" s="151"/>
      <c r="AT59" s="151"/>
      <c r="AU59" s="151"/>
      <c r="AV59" s="151"/>
      <c r="AW59" s="151"/>
      <c r="AX59" s="151"/>
      <c r="AY59" s="151"/>
      <c r="AZ59" s="151"/>
      <c r="BA59" s="151"/>
      <c r="BB59" s="151"/>
      <c r="BC59" s="151"/>
      <c r="BD59" s="151"/>
      <c r="BE59" s="151"/>
      <c r="BF59" s="151"/>
      <c r="BG59"/>
    </row>
    <row r="60" spans="1:59" ht="14.2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D60" s="23"/>
      <c r="AE60" s="39" t="s">
        <v>758</v>
      </c>
    </row>
    <row r="61" spans="1:59" ht="14.2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D61" s="23"/>
      <c r="AE61" s="39" t="s">
        <v>757</v>
      </c>
    </row>
    <row r="62" spans="1:59" ht="14.25" customHeight="1">
      <c r="AD62" s="23"/>
    </row>
    <row r="63" spans="1:59" ht="14.25" customHeight="1">
      <c r="AD63" s="23"/>
    </row>
    <row r="64" spans="1:59" ht="11.25" customHeight="1">
      <c r="AD64" s="23"/>
    </row>
    <row r="65" spans="30:32" ht="11.25" customHeight="1">
      <c r="AD65" s="23"/>
    </row>
    <row r="66" spans="30:32" ht="11.25" customHeight="1"/>
    <row r="67" spans="30:32" ht="11.25" customHeight="1"/>
    <row r="68" spans="30:32" ht="14.1" customHeight="1">
      <c r="AF68" s="24"/>
    </row>
    <row r="69" spans="30:32" ht="14.1" customHeight="1">
      <c r="AF69" s="24"/>
    </row>
    <row r="70" spans="30:32" ht="14.1" customHeight="1"/>
    <row r="71" spans="30:32" ht="14.1" customHeight="1"/>
    <row r="72" spans="30:32" ht="14.1" customHeight="1"/>
    <row r="73" spans="30:32" ht="14.1" customHeight="1"/>
    <row r="74" spans="30:32" ht="14.1" customHeight="1"/>
    <row r="75" spans="30:32" ht="14.1" customHeight="1"/>
    <row r="76" spans="30:32" ht="14.1" customHeight="1"/>
  </sheetData>
  <mergeCells count="177">
    <mergeCell ref="AR24:AV24"/>
    <mergeCell ref="AW24:BA24"/>
    <mergeCell ref="H22:L22"/>
    <mergeCell ref="S33:W33"/>
    <mergeCell ref="AM19:AN20"/>
    <mergeCell ref="A22:C26"/>
    <mergeCell ref="AW25:BA25"/>
    <mergeCell ref="H23:L24"/>
    <mergeCell ref="H25:L26"/>
    <mergeCell ref="M23:AB24"/>
    <mergeCell ref="M25:AB26"/>
    <mergeCell ref="AR25:AV25"/>
    <mergeCell ref="AE22:AG25"/>
    <mergeCell ref="AS23:AY23"/>
    <mergeCell ref="AL25:AQ25"/>
    <mergeCell ref="D23:G24"/>
    <mergeCell ref="D25:G26"/>
    <mergeCell ref="AL23:AR23"/>
    <mergeCell ref="AH22:AK23"/>
    <mergeCell ref="D22:G22"/>
    <mergeCell ref="M22:AB22"/>
    <mergeCell ref="A19:C20"/>
    <mergeCell ref="R19:AB20"/>
    <mergeCell ref="G19:M19"/>
    <mergeCell ref="AZ19:BF20"/>
    <mergeCell ref="AP19:AQ20"/>
    <mergeCell ref="B48:C49"/>
    <mergeCell ref="N32:R32"/>
    <mergeCell ref="N33:R33"/>
    <mergeCell ref="D35:N36"/>
    <mergeCell ref="A38:C39"/>
    <mergeCell ref="P48:Q49"/>
    <mergeCell ref="D44:N45"/>
    <mergeCell ref="D42:N43"/>
    <mergeCell ref="O42:Q43"/>
    <mergeCell ref="O35:Q36"/>
    <mergeCell ref="R44:AB45"/>
    <mergeCell ref="R46:AB47"/>
    <mergeCell ref="R35:AB36"/>
    <mergeCell ref="R38:AB39"/>
    <mergeCell ref="S32:W32"/>
    <mergeCell ref="D48:N49"/>
    <mergeCell ref="D40:N41"/>
    <mergeCell ref="D38:N39"/>
    <mergeCell ref="K33:M33"/>
    <mergeCell ref="D46:N47"/>
    <mergeCell ref="R42:T43"/>
    <mergeCell ref="R40:AB41"/>
    <mergeCell ref="R48:AB49"/>
    <mergeCell ref="K32:M32"/>
    <mergeCell ref="B46:C47"/>
    <mergeCell ref="A44:C45"/>
    <mergeCell ref="A42:C43"/>
    <mergeCell ref="A28:C33"/>
    <mergeCell ref="A35:C36"/>
    <mergeCell ref="A40:C41"/>
    <mergeCell ref="V28:AB28"/>
    <mergeCell ref="O28:U28"/>
    <mergeCell ref="V29:AB30"/>
    <mergeCell ref="D28:G30"/>
    <mergeCell ref="K31:M31"/>
    <mergeCell ref="N31:R31"/>
    <mergeCell ref="S31:W31"/>
    <mergeCell ref="O29:U30"/>
    <mergeCell ref="H31:J31"/>
    <mergeCell ref="O44:Q45"/>
    <mergeCell ref="P46:Q47"/>
    <mergeCell ref="O40:Q41"/>
    <mergeCell ref="D31:G33"/>
    <mergeCell ref="H29:N30"/>
    <mergeCell ref="H32:J32"/>
    <mergeCell ref="H33:J33"/>
    <mergeCell ref="H28:N28"/>
    <mergeCell ref="AO16:AY16"/>
    <mergeCell ref="AY17:AY18"/>
    <mergeCell ref="AU19:AU20"/>
    <mergeCell ref="U10:V13"/>
    <mergeCell ref="AV17:AX18"/>
    <mergeCell ref="AV19:AX20"/>
    <mergeCell ref="AU17:AU18"/>
    <mergeCell ref="AM17:AN18"/>
    <mergeCell ref="AR17:AS18"/>
    <mergeCell ref="AR19:AS20"/>
    <mergeCell ref="AY19:AY20"/>
    <mergeCell ref="W10:W13"/>
    <mergeCell ref="X10:X13"/>
    <mergeCell ref="Y10:Y13"/>
    <mergeCell ref="AB10:AB13"/>
    <mergeCell ref="AA10:AA13"/>
    <mergeCell ref="Z10:Z13"/>
    <mergeCell ref="I18:AB18"/>
    <mergeCell ref="E15:AB15"/>
    <mergeCell ref="E16:AB16"/>
    <mergeCell ref="E17:AB17"/>
    <mergeCell ref="O19:Q20"/>
    <mergeCell ref="AH17:AL18"/>
    <mergeCell ref="AE16:AG20"/>
    <mergeCell ref="AH16:AN16"/>
    <mergeCell ref="F18:H18"/>
    <mergeCell ref="U1:AB1"/>
    <mergeCell ref="E5:Y5"/>
    <mergeCell ref="D9:K9"/>
    <mergeCell ref="L9:T9"/>
    <mergeCell ref="U9:AB9"/>
    <mergeCell ref="E7:Y7"/>
    <mergeCell ref="A3:AB3"/>
    <mergeCell ref="L10:M13"/>
    <mergeCell ref="N10:O13"/>
    <mergeCell ref="P10:P13"/>
    <mergeCell ref="Q10:S13"/>
    <mergeCell ref="T10:T13"/>
    <mergeCell ref="I10:K13"/>
    <mergeCell ref="D10:H13"/>
    <mergeCell ref="A7:C7"/>
    <mergeCell ref="A5:C5"/>
    <mergeCell ref="Z7:AB7"/>
    <mergeCell ref="A9:C13"/>
    <mergeCell ref="G20:M20"/>
    <mergeCell ref="AE38:AM39"/>
    <mergeCell ref="AT37:AV38"/>
    <mergeCell ref="X33:AB33"/>
    <mergeCell ref="AV7:AV8"/>
    <mergeCell ref="AH7:AH8"/>
    <mergeCell ref="AJ9:AL9"/>
    <mergeCell ref="AM9:BF9"/>
    <mergeCell ref="AS7:AU8"/>
    <mergeCell ref="AE7:AG8"/>
    <mergeCell ref="AW7:BF8"/>
    <mergeCell ref="AI7:AR8"/>
    <mergeCell ref="AZ17:BF18"/>
    <mergeCell ref="AI12:BF12"/>
    <mergeCell ref="AI11:BF11"/>
    <mergeCell ref="AK13:AQ13"/>
    <mergeCell ref="AK14:AQ14"/>
    <mergeCell ref="AS13:AU14"/>
    <mergeCell ref="AV13:BF14"/>
    <mergeCell ref="AZ10:BF10"/>
    <mergeCell ref="AX10:AY10"/>
    <mergeCell ref="AE13:AG14"/>
    <mergeCell ref="AZ16:BF16"/>
    <mergeCell ref="AP17:AQ18"/>
    <mergeCell ref="AH19:AL20"/>
    <mergeCell ref="AW31:BF32"/>
    <mergeCell ref="AW33:BF34"/>
    <mergeCell ref="AW35:BF36"/>
    <mergeCell ref="AL31:AQ32"/>
    <mergeCell ref="X32:AB32"/>
    <mergeCell ref="AF33:AH34"/>
    <mergeCell ref="AI31:AK32"/>
    <mergeCell ref="X31:AB31"/>
    <mergeCell ref="AE31:AH32"/>
    <mergeCell ref="AS33:AV34"/>
    <mergeCell ref="AT35:AV36"/>
    <mergeCell ref="AZ23:BF23"/>
    <mergeCell ref="O38:Q39"/>
    <mergeCell ref="U42:AB43"/>
    <mergeCell ref="AW37:BF38"/>
    <mergeCell ref="AS22:AY22"/>
    <mergeCell ref="AW29:BF30"/>
    <mergeCell ref="AL24:AQ24"/>
    <mergeCell ref="AZ22:BF22"/>
    <mergeCell ref="AI33:AQ34"/>
    <mergeCell ref="AL22:AR22"/>
    <mergeCell ref="AS27:AV28"/>
    <mergeCell ref="AW27:BF28"/>
    <mergeCell ref="AF29:AH30"/>
    <mergeCell ref="BB24:BF24"/>
    <mergeCell ref="AE27:AH28"/>
    <mergeCell ref="AI27:AQ28"/>
    <mergeCell ref="AS29:AV30"/>
    <mergeCell ref="AI29:AQ30"/>
    <mergeCell ref="BB25:BF25"/>
    <mergeCell ref="AH24:AK25"/>
    <mergeCell ref="AN36:AQ37"/>
    <mergeCell ref="AN38:AQ39"/>
    <mergeCell ref="AE36:AM37"/>
    <mergeCell ref="AS31:AV32"/>
  </mergeCells>
  <phoneticPr fontId="23"/>
  <dataValidations disablePrompts="1" count="1">
    <dataValidation imeMode="hiragana" allowBlank="1" showInputMessage="1" showErrorMessage="1" sqref="BI3 BI5" xr:uid="{00000000-0002-0000-0500-000000000000}"/>
  </dataValidations>
  <pageMargins left="0.78740157480314965" right="0.59055118110236227" top="0.3" bottom="0.19685039370078741" header="0" footer="0"/>
  <pageSetup paperSize="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BL125"/>
  <sheetViews>
    <sheetView view="pageBreakPreview" topLeftCell="A4" zoomScaleNormal="100" zoomScaleSheetLayoutView="100" workbookViewId="0">
      <selection activeCell="BH1" sqref="BH1"/>
    </sheetView>
  </sheetViews>
  <sheetFormatPr defaultColWidth="9.109375" defaultRowHeight="12"/>
  <cols>
    <col min="1" max="58" width="3.6640625" style="164" customWidth="1"/>
    <col min="59" max="16384" width="9.109375" style="164"/>
  </cols>
  <sheetData>
    <row r="1" spans="1:64">
      <c r="A1" s="153" t="s">
        <v>85</v>
      </c>
      <c r="B1" s="29"/>
      <c r="C1" s="29"/>
      <c r="D1" s="29"/>
      <c r="E1" s="29"/>
      <c r="F1" s="30"/>
      <c r="G1"/>
      <c r="H1"/>
      <c r="I1"/>
      <c r="J1"/>
      <c r="K1"/>
      <c r="L1"/>
      <c r="M1"/>
      <c r="N1"/>
      <c r="O1"/>
      <c r="P1"/>
      <c r="Q1"/>
      <c r="R1"/>
      <c r="S1"/>
      <c r="T1"/>
      <c r="U1" s="737" t="str">
        <f>IF(初期入力!$E$11="","",初期入力!$E$11)</f>
        <v/>
      </c>
      <c r="V1" s="738"/>
      <c r="W1" s="738"/>
      <c r="X1" s="738"/>
      <c r="Y1" s="738"/>
      <c r="Z1" s="738"/>
      <c r="AA1" s="738"/>
      <c r="AB1" s="738"/>
      <c r="AC1"/>
      <c r="AD1"/>
    </row>
    <row r="2" spans="1:64" ht="13.5" customHeight="1">
      <c r="A2"/>
      <c r="B2"/>
      <c r="C2"/>
      <c r="D2"/>
      <c r="E2"/>
      <c r="F2"/>
      <c r="G2"/>
      <c r="H2"/>
      <c r="I2"/>
      <c r="J2"/>
      <c r="K2"/>
      <c r="L2"/>
      <c r="M2"/>
      <c r="N2"/>
      <c r="O2"/>
      <c r="P2"/>
      <c r="Q2"/>
      <c r="R2"/>
      <c r="S2"/>
      <c r="T2"/>
      <c r="U2"/>
      <c r="V2"/>
      <c r="W2"/>
      <c r="X2"/>
      <c r="Y2"/>
      <c r="Z2"/>
      <c r="AA2"/>
      <c r="AB2"/>
      <c r="AC2"/>
      <c r="AD2"/>
    </row>
    <row r="3" spans="1:64" ht="24.9" customHeight="1">
      <c r="A3" s="740" t="s">
        <v>668</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c r="AD3"/>
      <c r="BH3" s="165"/>
    </row>
    <row r="4" spans="1:64" ht="21" customHeight="1">
      <c r="A4" s="967" t="s">
        <v>667</v>
      </c>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c r="AD4"/>
      <c r="BH4" t="s">
        <v>731</v>
      </c>
      <c r="BI4" s="131" t="str">
        <f>HYPERLINK("#参考・健康保険等の記載方法!A2","健康保険等の加入状況について")</f>
        <v>健康保険等の加入状況について</v>
      </c>
      <c r="BJ4"/>
      <c r="BK4"/>
      <c r="BL4"/>
    </row>
    <row r="5" spans="1:64" ht="13.5" customHeight="1">
      <c r="A5" s="18"/>
      <c r="B5" s="18"/>
      <c r="C5" s="18"/>
      <c r="D5" s="18"/>
      <c r="E5" s="18"/>
      <c r="F5" s="18"/>
      <c r="G5" s="18"/>
      <c r="H5" s="18"/>
      <c r="I5" s="18"/>
      <c r="J5" s="18"/>
      <c r="K5" s="18"/>
      <c r="L5" s="18"/>
      <c r="M5" s="18"/>
      <c r="N5" s="18"/>
      <c r="O5" s="11"/>
      <c r="P5" s="18"/>
      <c r="Q5" s="18"/>
      <c r="R5" s="18"/>
      <c r="S5" s="18"/>
      <c r="T5" s="18"/>
      <c r="U5" s="18"/>
      <c r="V5" s="18"/>
      <c r="W5" s="18"/>
      <c r="X5" s="18"/>
      <c r="Y5" s="18"/>
      <c r="Z5" s="18"/>
      <c r="AA5" s="18"/>
      <c r="AB5" s="18"/>
      <c r="AC5"/>
      <c r="AD5"/>
    </row>
    <row r="6" spans="1:64" ht="13.5" customHeight="1">
      <c r="A6" s="937" t="s">
        <v>627</v>
      </c>
      <c r="B6" s="937"/>
      <c r="C6" s="937"/>
      <c r="E6" s="602" t="str">
        <f>IF(初期入力!$E$60="","",初期入力!$E$60)</f>
        <v>株式会社　夢咲工務店</v>
      </c>
      <c r="F6" s="602"/>
      <c r="G6" s="602"/>
      <c r="H6" s="602"/>
      <c r="I6" s="602"/>
      <c r="J6" s="602"/>
      <c r="K6" s="602"/>
      <c r="L6" s="602"/>
      <c r="M6" s="602"/>
      <c r="N6" s="439"/>
      <c r="O6" s="18"/>
      <c r="P6" s="18"/>
      <c r="Q6" s="11" t="s">
        <v>86</v>
      </c>
      <c r="R6" s="18"/>
      <c r="S6" s="18"/>
      <c r="T6" s="18"/>
      <c r="U6" s="18"/>
      <c r="V6" s="18"/>
      <c r="W6" s="18"/>
      <c r="X6" s="18"/>
      <c r="Y6" s="18"/>
      <c r="Z6" s="18"/>
      <c r="AA6" s="18"/>
      <c r="AB6" s="18"/>
      <c r="AC6"/>
      <c r="AD6"/>
      <c r="AE6" t="s">
        <v>673</v>
      </c>
      <c r="AF6"/>
      <c r="AG6"/>
      <c r="AH6"/>
      <c r="AI6"/>
      <c r="AJ6"/>
      <c r="AK6"/>
      <c r="AL6"/>
      <c r="AM6"/>
      <c r="AN6"/>
      <c r="AO6"/>
      <c r="AP6"/>
      <c r="AQ6"/>
      <c r="AR6"/>
      <c r="AS6"/>
      <c r="AT6"/>
      <c r="AU6"/>
      <c r="AV6"/>
      <c r="AW6"/>
      <c r="AX6"/>
      <c r="AY6"/>
      <c r="AZ6"/>
      <c r="BA6"/>
      <c r="BB6"/>
      <c r="BC6"/>
      <c r="BD6"/>
      <c r="BE6"/>
      <c r="BF6"/>
    </row>
    <row r="7" spans="1:64" ht="13.5" customHeight="1">
      <c r="A7" s="938"/>
      <c r="B7" s="938"/>
      <c r="C7" s="938"/>
      <c r="E7" s="622"/>
      <c r="F7" s="622"/>
      <c r="G7" s="622"/>
      <c r="H7" s="622"/>
      <c r="I7" s="622"/>
      <c r="J7" s="622"/>
      <c r="K7" s="622"/>
      <c r="L7" s="622"/>
      <c r="M7" s="622"/>
      <c r="N7" s="439"/>
      <c r="O7" s="933" t="s">
        <v>480</v>
      </c>
      <c r="P7" s="933"/>
      <c r="Q7" s="933"/>
      <c r="R7" s="933"/>
      <c r="S7"/>
      <c r="T7" s="602" t="str">
        <f>IF(初期入力!$E$13="","〒","〒"&amp;初期入力!$E$13)</f>
        <v>〒</v>
      </c>
      <c r="U7" s="602"/>
      <c r="V7" s="602"/>
      <c r="W7" s="602"/>
      <c r="X7" s="602"/>
      <c r="Y7" s="602"/>
      <c r="Z7" s="602"/>
      <c r="AA7" s="602"/>
      <c r="AB7" s="602"/>
      <c r="AC7" s="18"/>
      <c r="AD7"/>
      <c r="AE7" s="654" t="s">
        <v>28</v>
      </c>
      <c r="AF7" s="654"/>
      <c r="AG7" s="654"/>
      <c r="AH7" s="86"/>
      <c r="AI7" s="820"/>
      <c r="AJ7" s="820"/>
      <c r="AK7" s="820"/>
      <c r="AL7" s="820"/>
      <c r="AM7" s="820"/>
      <c r="AN7" s="820"/>
      <c r="AO7" s="820"/>
      <c r="AP7" s="820"/>
      <c r="AQ7" s="820"/>
      <c r="AR7" s="821"/>
      <c r="AS7" s="654" t="s">
        <v>56</v>
      </c>
      <c r="AT7" s="654"/>
      <c r="AU7" s="654"/>
      <c r="AV7" s="86"/>
      <c r="AW7" s="820"/>
      <c r="AX7" s="820"/>
      <c r="AY7" s="820"/>
      <c r="AZ7" s="820"/>
      <c r="BA7" s="820"/>
      <c r="BB7" s="820"/>
      <c r="BC7" s="820"/>
      <c r="BD7" s="820"/>
      <c r="BE7" s="820"/>
      <c r="BF7" s="821"/>
    </row>
    <row r="8" spans="1:64" ht="13.5" customHeight="1">
      <c r="A8" s="49"/>
      <c r="B8" s="49"/>
      <c r="C8" s="49"/>
      <c r="D8" s="6"/>
      <c r="E8" s="939"/>
      <c r="F8" s="939"/>
      <c r="G8" s="939"/>
      <c r="H8" s="939"/>
      <c r="I8" s="939"/>
      <c r="J8" s="939"/>
      <c r="K8" s="939"/>
      <c r="L8" s="939"/>
      <c r="M8" s="6"/>
      <c r="N8"/>
      <c r="O8" s="933"/>
      <c r="P8" s="933"/>
      <c r="Q8" s="933"/>
      <c r="R8" s="933"/>
      <c r="S8"/>
      <c r="T8" s="940" t="str">
        <f>IF(初期入力!$E$14="","",初期入力!$E$14)</f>
        <v/>
      </c>
      <c r="U8" s="940"/>
      <c r="V8" s="940"/>
      <c r="W8" s="940"/>
      <c r="X8" s="940"/>
      <c r="Y8" s="940"/>
      <c r="Z8" s="940"/>
      <c r="AA8" s="940"/>
      <c r="AB8" s="940"/>
      <c r="AC8" s="18"/>
      <c r="AD8"/>
      <c r="AE8" s="654"/>
      <c r="AF8" s="654"/>
      <c r="AG8" s="654"/>
      <c r="AH8" s="87"/>
      <c r="AI8" s="822"/>
      <c r="AJ8" s="822"/>
      <c r="AK8" s="822"/>
      <c r="AL8" s="822"/>
      <c r="AM8" s="822"/>
      <c r="AN8" s="822"/>
      <c r="AO8" s="822"/>
      <c r="AP8" s="822"/>
      <c r="AQ8" s="822"/>
      <c r="AR8" s="823"/>
      <c r="AS8" s="654"/>
      <c r="AT8" s="654"/>
      <c r="AU8" s="654"/>
      <c r="AV8" s="87"/>
      <c r="AW8" s="822"/>
      <c r="AX8" s="822"/>
      <c r="AY8" s="822"/>
      <c r="AZ8" s="822"/>
      <c r="BA8" s="822"/>
      <c r="BB8" s="822"/>
      <c r="BC8" s="822"/>
      <c r="BD8" s="822"/>
      <c r="BE8" s="822"/>
      <c r="BF8" s="823"/>
    </row>
    <row r="9" spans="1:64" ht="13.5" customHeight="1">
      <c r="A9" s="18"/>
      <c r="B9" s="18"/>
      <c r="C9" s="18"/>
      <c r="D9" s="18"/>
      <c r="E9" s="18"/>
      <c r="F9" s="18"/>
      <c r="G9" s="18"/>
      <c r="H9" s="18"/>
      <c r="I9" s="18"/>
      <c r="J9" s="18"/>
      <c r="K9" s="18"/>
      <c r="L9" s="18"/>
      <c r="M9" s="18"/>
      <c r="N9"/>
      <c r="O9" s="154"/>
      <c r="P9" s="154"/>
      <c r="Q9" s="154"/>
      <c r="R9" s="154"/>
      <c r="S9"/>
      <c r="T9" s="6"/>
      <c r="U9" s="380" t="s">
        <v>87</v>
      </c>
      <c r="V9" s="966" t="str">
        <f>IF(初期入力!$E$15="","",初期入力!$E$15)</f>
        <v/>
      </c>
      <c r="W9" s="966"/>
      <c r="X9" s="966"/>
      <c r="Y9" s="966"/>
      <c r="Z9" s="966"/>
      <c r="AA9" s="966"/>
      <c r="AB9" s="966"/>
      <c r="AC9"/>
      <c r="AD9"/>
      <c r="AE9" s="136" t="s">
        <v>60</v>
      </c>
      <c r="AF9" s="32"/>
      <c r="AG9" s="137"/>
      <c r="AH9" s="330"/>
      <c r="AI9" s="108" t="s">
        <v>809</v>
      </c>
      <c r="AJ9" s="820"/>
      <c r="AK9" s="820"/>
      <c r="AL9" s="820"/>
      <c r="AM9" s="824"/>
      <c r="AN9" s="824"/>
      <c r="AO9" s="824"/>
      <c r="AP9" s="824"/>
      <c r="AQ9" s="824"/>
      <c r="AR9" s="824"/>
      <c r="AS9" s="824"/>
      <c r="AT9" s="824"/>
      <c r="AU9" s="824"/>
      <c r="AV9" s="824"/>
      <c r="AW9" s="824"/>
      <c r="AX9" s="824"/>
      <c r="AY9" s="824"/>
      <c r="AZ9" s="824"/>
      <c r="BA9" s="824"/>
      <c r="BB9" s="824"/>
      <c r="BC9" s="824"/>
      <c r="BD9" s="824"/>
      <c r="BE9" s="824"/>
      <c r="BF9" s="825"/>
    </row>
    <row r="10" spans="1:64" ht="13.5" customHeight="1">
      <c r="A10" s="624" t="s">
        <v>478</v>
      </c>
      <c r="B10" s="625"/>
      <c r="C10" s="626"/>
      <c r="D10" s="925" t="str">
        <f>IF(初期入力!$E$60="","",初期入力!$E$60)</f>
        <v>株式会社　夢咲工務店</v>
      </c>
      <c r="E10" s="926"/>
      <c r="F10" s="926"/>
      <c r="G10" s="926"/>
      <c r="H10" s="926"/>
      <c r="I10" s="926"/>
      <c r="J10" s="926"/>
      <c r="K10" s="926"/>
      <c r="L10" s="927"/>
      <c r="M10"/>
      <c r="N10"/>
      <c r="O10" s="154"/>
      <c r="P10" s="154"/>
      <c r="Q10" s="154"/>
      <c r="R10" s="154"/>
      <c r="S10"/>
      <c r="T10" s="18"/>
      <c r="U10" s="438" t="s">
        <v>88</v>
      </c>
      <c r="V10" s="966" t="str">
        <f>IF(初期入力!$E$16="","",初期入力!$E$16)</f>
        <v/>
      </c>
      <c r="W10" s="966"/>
      <c r="X10" s="966"/>
      <c r="Y10" s="966"/>
      <c r="Z10" s="966"/>
      <c r="AA10" s="966"/>
      <c r="AB10" s="966"/>
      <c r="AC10"/>
      <c r="AD10"/>
      <c r="AE10" s="138" t="s">
        <v>64</v>
      </c>
      <c r="AF10" s="139"/>
      <c r="AG10" s="140"/>
      <c r="AH10" s="87"/>
      <c r="AI10" s="278"/>
      <c r="AJ10" s="278"/>
      <c r="AK10" s="278"/>
      <c r="AL10" s="278"/>
      <c r="AM10" s="278"/>
      <c r="AN10" s="278"/>
      <c r="AO10" s="278"/>
      <c r="AP10" s="278"/>
      <c r="AQ10" s="278"/>
      <c r="AR10" s="278"/>
      <c r="AS10" s="278"/>
      <c r="AT10" s="278"/>
      <c r="AU10" s="278"/>
      <c r="AV10" s="278"/>
      <c r="AW10" s="278"/>
      <c r="AX10" s="674" t="s">
        <v>626</v>
      </c>
      <c r="AY10" s="674"/>
      <c r="AZ10" s="931"/>
      <c r="BA10" s="931"/>
      <c r="BB10" s="931"/>
      <c r="BC10" s="931"/>
      <c r="BD10" s="931"/>
      <c r="BE10" s="931"/>
      <c r="BF10" s="932"/>
    </row>
    <row r="11" spans="1:64" ht="13.5" customHeight="1">
      <c r="A11" s="723"/>
      <c r="B11" s="642"/>
      <c r="C11" s="643"/>
      <c r="D11" s="928"/>
      <c r="E11" s="929"/>
      <c r="F11" s="929"/>
      <c r="G11" s="929"/>
      <c r="H11" s="929"/>
      <c r="I11" s="929"/>
      <c r="J11" s="929"/>
      <c r="K11" s="929"/>
      <c r="L11" s="930"/>
      <c r="M11"/>
      <c r="N11"/>
      <c r="O11" s="933" t="s">
        <v>435</v>
      </c>
      <c r="P11" s="933"/>
      <c r="Q11" s="933"/>
      <c r="R11" s="933"/>
      <c r="S11"/>
      <c r="T11" s="602" t="str">
        <f>IF(初期入力!$E$17="","",初期入力!$E$17)</f>
        <v/>
      </c>
      <c r="U11" s="602"/>
      <c r="V11" s="602"/>
      <c r="W11" s="602"/>
      <c r="X11" s="602"/>
      <c r="Y11" s="602"/>
      <c r="Z11" s="602"/>
      <c r="AA11" s="602"/>
      <c r="AB11" s="602"/>
      <c r="AC11"/>
      <c r="AD11"/>
      <c r="AE11" s="141" t="s">
        <v>65</v>
      </c>
      <c r="AF11" s="142"/>
      <c r="AG11" s="143"/>
      <c r="AH11" s="86"/>
      <c r="AI11" s="820"/>
      <c r="AJ11" s="820"/>
      <c r="AK11" s="820"/>
      <c r="AL11" s="820"/>
      <c r="AM11" s="820"/>
      <c r="AN11" s="820"/>
      <c r="AO11" s="820"/>
      <c r="AP11" s="820"/>
      <c r="AQ11" s="820"/>
      <c r="AR11" s="820"/>
      <c r="AS11" s="820"/>
      <c r="AT11" s="820"/>
      <c r="AU11" s="820"/>
      <c r="AV11" s="820"/>
      <c r="AW11" s="820"/>
      <c r="AX11" s="820"/>
      <c r="AY11" s="820"/>
      <c r="AZ11" s="820"/>
      <c r="BA11" s="820"/>
      <c r="BB11" s="820"/>
      <c r="BC11" s="820"/>
      <c r="BD11" s="820"/>
      <c r="BE11" s="820"/>
      <c r="BF11" s="821"/>
    </row>
    <row r="12" spans="1:64" ht="13.5" customHeight="1">
      <c r="A12"/>
      <c r="B12"/>
      <c r="C12"/>
      <c r="D12" s="90"/>
      <c r="E12"/>
      <c r="F12"/>
      <c r="G12"/>
      <c r="H12"/>
      <c r="I12"/>
      <c r="J12"/>
      <c r="K12"/>
      <c r="L12"/>
      <c r="M12" s="24"/>
      <c r="N12"/>
      <c r="O12" s="933"/>
      <c r="P12" s="933"/>
      <c r="Q12" s="933"/>
      <c r="R12" s="933"/>
      <c r="S12"/>
      <c r="T12" s="602"/>
      <c r="U12" s="602"/>
      <c r="V12" s="602"/>
      <c r="W12" s="602"/>
      <c r="X12" s="602"/>
      <c r="Y12" s="602"/>
      <c r="Z12" s="602"/>
      <c r="AA12" s="602"/>
      <c r="AB12" s="602"/>
      <c r="AC12"/>
      <c r="AD12"/>
      <c r="AE12" s="138" t="s">
        <v>66</v>
      </c>
      <c r="AF12" s="139"/>
      <c r="AG12" s="140"/>
      <c r="AH12" s="87"/>
      <c r="AI12" s="822"/>
      <c r="AJ12" s="822"/>
      <c r="AK12" s="822"/>
      <c r="AL12" s="822"/>
      <c r="AM12" s="822"/>
      <c r="AN12" s="822"/>
      <c r="AO12" s="822"/>
      <c r="AP12" s="822"/>
      <c r="AQ12" s="822"/>
      <c r="AR12" s="822"/>
      <c r="AS12" s="822"/>
      <c r="AT12" s="822"/>
      <c r="AU12" s="822"/>
      <c r="AV12" s="822"/>
      <c r="AW12" s="822"/>
      <c r="AX12" s="822"/>
      <c r="AY12" s="822"/>
      <c r="AZ12" s="822"/>
      <c r="BA12" s="822"/>
      <c r="BB12" s="822"/>
      <c r="BC12" s="822"/>
      <c r="BD12" s="822"/>
      <c r="BE12" s="822"/>
      <c r="BF12" s="823"/>
    </row>
    <row r="13" spans="1:64" ht="13.5" customHeight="1">
      <c r="A13" s="18"/>
      <c r="B13" s="18"/>
      <c r="C13" s="18"/>
      <c r="D13"/>
      <c r="E13"/>
      <c r="F13"/>
      <c r="G13"/>
      <c r="H13"/>
      <c r="I13"/>
      <c r="J13"/>
      <c r="K13"/>
      <c r="L13"/>
      <c r="M13"/>
      <c r="N13"/>
      <c r="O13" s="933" t="s">
        <v>436</v>
      </c>
      <c r="P13" s="933"/>
      <c r="Q13" s="933"/>
      <c r="R13" s="933"/>
      <c r="S13"/>
      <c r="T13" s="934" t="str">
        <f>IF(初期入力!$E$18="","",初期入力!$E$18)</f>
        <v/>
      </c>
      <c r="U13" s="934"/>
      <c r="V13" s="934"/>
      <c r="W13" s="934"/>
      <c r="X13" s="934"/>
      <c r="Y13" s="934"/>
      <c r="Z13" s="934"/>
      <c r="AA13" s="934"/>
      <c r="AB13" s="149"/>
      <c r="AC13"/>
      <c r="AD13" s="18"/>
      <c r="AE13" s="624" t="s">
        <v>68</v>
      </c>
      <c r="AF13" s="625"/>
      <c r="AG13" s="626"/>
      <c r="AH13" s="331"/>
      <c r="AI13" s="6" t="s">
        <v>511</v>
      </c>
      <c r="AJ13" s="826" t="s">
        <v>810</v>
      </c>
      <c r="AK13" s="826"/>
      <c r="AL13" s="321"/>
      <c r="AM13" s="320" t="s">
        <v>811</v>
      </c>
      <c r="AN13" s="321"/>
      <c r="AO13" s="320" t="s">
        <v>812</v>
      </c>
      <c r="AP13" s="321"/>
      <c r="AQ13" s="320" t="s">
        <v>813</v>
      </c>
      <c r="AR13" s="252"/>
      <c r="AS13" s="624" t="s">
        <v>69</v>
      </c>
      <c r="AT13" s="625"/>
      <c r="AU13" s="626"/>
      <c r="AV13" s="324"/>
      <c r="AW13" s="828" t="s">
        <v>810</v>
      </c>
      <c r="AX13" s="828"/>
      <c r="AY13" s="826"/>
      <c r="AZ13" s="830" t="s">
        <v>811</v>
      </c>
      <c r="BA13" s="826"/>
      <c r="BB13" s="830" t="s">
        <v>814</v>
      </c>
      <c r="BC13" s="826"/>
      <c r="BD13" s="830" t="s">
        <v>815</v>
      </c>
      <c r="BE13" s="320"/>
      <c r="BF13" s="325"/>
    </row>
    <row r="14" spans="1:64" ht="13.5" customHeight="1">
      <c r="A14" s="18"/>
      <c r="B14" s="18"/>
      <c r="C14" s="18"/>
      <c r="D14" s="18"/>
      <c r="E14" s="18"/>
      <c r="F14" s="18"/>
      <c r="G14" s="18"/>
      <c r="H14" s="18"/>
      <c r="I14" s="18"/>
      <c r="J14" s="18"/>
      <c r="K14" s="18"/>
      <c r="L14" s="18"/>
      <c r="M14" s="18"/>
      <c r="N14"/>
      <c r="O14" s="933"/>
      <c r="P14" s="933"/>
      <c r="Q14" s="933"/>
      <c r="R14" s="933"/>
      <c r="S14"/>
      <c r="T14" s="935"/>
      <c r="U14" s="935"/>
      <c r="V14" s="935"/>
      <c r="W14" s="935"/>
      <c r="X14" s="935"/>
      <c r="Y14" s="935"/>
      <c r="Z14" s="935"/>
      <c r="AA14" s="935"/>
      <c r="AB14" s="144" t="s">
        <v>922</v>
      </c>
      <c r="AC14"/>
      <c r="AD14" s="18"/>
      <c r="AE14" s="723"/>
      <c r="AF14" s="642"/>
      <c r="AG14" s="643"/>
      <c r="AH14" s="332"/>
      <c r="AI14" s="7" t="s">
        <v>519</v>
      </c>
      <c r="AJ14" s="827" t="s">
        <v>810</v>
      </c>
      <c r="AK14" s="827"/>
      <c r="AL14" s="322"/>
      <c r="AM14" s="323" t="s">
        <v>811</v>
      </c>
      <c r="AN14" s="322"/>
      <c r="AO14" s="323" t="s">
        <v>812</v>
      </c>
      <c r="AP14" s="322"/>
      <c r="AQ14" s="323" t="s">
        <v>813</v>
      </c>
      <c r="AR14" s="159"/>
      <c r="AS14" s="723"/>
      <c r="AT14" s="642"/>
      <c r="AU14" s="643"/>
      <c r="AV14" s="326"/>
      <c r="AW14" s="829"/>
      <c r="AX14" s="829"/>
      <c r="AY14" s="827"/>
      <c r="AZ14" s="831"/>
      <c r="BA14" s="827"/>
      <c r="BB14" s="831"/>
      <c r="BC14" s="827"/>
      <c r="BD14" s="831"/>
      <c r="BE14" s="327"/>
      <c r="BF14" s="328"/>
    </row>
    <row r="15" spans="1:64" ht="13.5" customHeight="1">
      <c r="A15" s="31" t="s">
        <v>89</v>
      </c>
      <c r="B15" s="18"/>
      <c r="C15" s="18"/>
      <c r="D15" s="18"/>
      <c r="E15" s="18"/>
      <c r="F15" s="18"/>
      <c r="G15" s="18"/>
      <c r="H15" s="18"/>
      <c r="I15" s="18"/>
      <c r="J15" s="18"/>
      <c r="K15" s="18"/>
      <c r="L15" s="18"/>
      <c r="M15" s="18"/>
      <c r="N15"/>
      <c r="O15" s="18"/>
      <c r="P15" s="18"/>
      <c r="Q15" s="18"/>
      <c r="R15" s="18"/>
      <c r="S15" s="18"/>
      <c r="T15" s="18"/>
      <c r="U15" s="18"/>
      <c r="V15" s="18"/>
      <c r="W15" s="18"/>
      <c r="X15" s="18"/>
      <c r="Y15" s="18"/>
      <c r="Z15" s="18"/>
      <c r="AA15" s="18"/>
      <c r="AB15" s="18"/>
      <c r="AC15"/>
      <c r="AD15" s="18"/>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row>
    <row r="16" spans="1:64" ht="13.5" customHeight="1">
      <c r="A16" s="141" t="s">
        <v>65</v>
      </c>
      <c r="B16" s="142"/>
      <c r="C16" s="143"/>
      <c r="D16" s="86"/>
      <c r="E16" s="711" t="e">
        <f>IF(初期入力!#REF!="","",初期入力!#REF!)</f>
        <v>#REF!</v>
      </c>
      <c r="F16" s="711"/>
      <c r="G16" s="711"/>
      <c r="H16" s="711"/>
      <c r="I16" s="711"/>
      <c r="J16" s="711"/>
      <c r="K16" s="711"/>
      <c r="L16" s="711"/>
      <c r="M16" s="711"/>
      <c r="N16" s="711"/>
      <c r="O16" s="711"/>
      <c r="P16" s="711"/>
      <c r="Q16" s="711"/>
      <c r="R16" s="711"/>
      <c r="S16" s="711"/>
      <c r="T16" s="711"/>
      <c r="U16" s="711"/>
      <c r="V16" s="711"/>
      <c r="W16" s="711"/>
      <c r="X16" s="711"/>
      <c r="Y16" s="711"/>
      <c r="Z16" s="711"/>
      <c r="AA16" s="711"/>
      <c r="AB16" s="712"/>
      <c r="AC16"/>
      <c r="AD16" s="18"/>
      <c r="AE16" s="676" t="s">
        <v>623</v>
      </c>
      <c r="AF16" s="625"/>
      <c r="AG16" s="626"/>
      <c r="AH16" s="4"/>
      <c r="AI16" s="6"/>
      <c r="AJ16" s="6"/>
      <c r="AK16" s="6" t="s">
        <v>622</v>
      </c>
      <c r="AL16" s="6"/>
      <c r="AM16" s="6"/>
      <c r="AN16" s="5"/>
      <c r="AO16" s="85"/>
      <c r="AP16" s="85"/>
      <c r="AQ16" s="85"/>
      <c r="AR16" s="85"/>
      <c r="AS16" s="85"/>
      <c r="AT16" s="6" t="s">
        <v>58</v>
      </c>
      <c r="AU16" s="85"/>
      <c r="AV16" s="85"/>
      <c r="AW16" s="85"/>
      <c r="AX16" s="85"/>
      <c r="AY16" s="200"/>
      <c r="AZ16" s="6"/>
      <c r="BA16" s="6"/>
      <c r="BB16" s="6"/>
      <c r="BC16" s="6" t="s">
        <v>59</v>
      </c>
      <c r="BD16" s="6"/>
      <c r="BE16" s="6"/>
      <c r="BF16" s="5"/>
    </row>
    <row r="17" spans="1:58" ht="13.5" customHeight="1">
      <c r="A17" s="138" t="s">
        <v>66</v>
      </c>
      <c r="B17" s="139"/>
      <c r="C17" s="140"/>
      <c r="D17" s="87"/>
      <c r="E17" s="713" t="str">
        <f>IF(初期入力!$E$50="","",初期入力!$E$50)</f>
        <v/>
      </c>
      <c r="F17" s="713"/>
      <c r="G17" s="713"/>
      <c r="H17" s="713"/>
      <c r="I17" s="713"/>
      <c r="J17" s="713"/>
      <c r="K17" s="713"/>
      <c r="L17" s="713"/>
      <c r="M17" s="713"/>
      <c r="N17" s="713"/>
      <c r="O17" s="713"/>
      <c r="P17" s="713"/>
      <c r="Q17" s="713"/>
      <c r="R17" s="713"/>
      <c r="S17" s="713"/>
      <c r="T17" s="713"/>
      <c r="U17" s="713"/>
      <c r="V17" s="713"/>
      <c r="W17" s="713"/>
      <c r="X17" s="713"/>
      <c r="Y17" s="713"/>
      <c r="Z17" s="713"/>
      <c r="AA17" s="713"/>
      <c r="AB17" s="714"/>
      <c r="AC17"/>
      <c r="AD17" s="18"/>
      <c r="AE17" s="734"/>
      <c r="AF17" s="735"/>
      <c r="AG17" s="736"/>
      <c r="AH17" s="832"/>
      <c r="AI17" s="872"/>
      <c r="AJ17" s="872"/>
      <c r="AK17" s="872"/>
      <c r="AL17" s="872"/>
      <c r="AM17" s="625" t="s">
        <v>434</v>
      </c>
      <c r="AN17" s="626"/>
      <c r="AO17" s="178"/>
      <c r="AP17" s="872" t="s">
        <v>733</v>
      </c>
      <c r="AQ17" s="671"/>
      <c r="AR17" s="872" t="s">
        <v>734</v>
      </c>
      <c r="AS17" s="671"/>
      <c r="AT17" s="210"/>
      <c r="AU17" s="625" t="s">
        <v>62</v>
      </c>
      <c r="AV17" s="671"/>
      <c r="AW17" s="671"/>
      <c r="AX17" s="671"/>
      <c r="AY17" s="626" t="s">
        <v>63</v>
      </c>
      <c r="AZ17" s="915"/>
      <c r="BA17" s="916"/>
      <c r="BB17" s="917" t="s">
        <v>1007</v>
      </c>
      <c r="BC17" s="916"/>
      <c r="BD17" s="917" t="s">
        <v>1008</v>
      </c>
      <c r="BE17" s="916"/>
      <c r="BF17" s="918" t="s">
        <v>1009</v>
      </c>
    </row>
    <row r="18" spans="1:58" ht="13.5" customHeight="1">
      <c r="A18" s="624" t="s">
        <v>68</v>
      </c>
      <c r="B18" s="625"/>
      <c r="C18" s="626"/>
      <c r="D18" s="148"/>
      <c r="E18" s="254" t="s">
        <v>807</v>
      </c>
      <c r="F18" s="108"/>
      <c r="G18" s="721" t="str">
        <f>IF(初期入力!$E$48="","",初期入力!$E$48)</f>
        <v/>
      </c>
      <c r="H18" s="721"/>
      <c r="I18" s="721"/>
      <c r="J18" s="721"/>
      <c r="K18" s="721"/>
      <c r="L18" s="721"/>
      <c r="M18" s="721"/>
      <c r="N18" s="315"/>
      <c r="O18" s="624" t="s">
        <v>69</v>
      </c>
      <c r="P18" s="625"/>
      <c r="Q18" s="626"/>
      <c r="R18" s="961" t="str">
        <f>IF(初期入力!$E$47="","",初期入力!$E$47)</f>
        <v/>
      </c>
      <c r="S18" s="721"/>
      <c r="T18" s="721"/>
      <c r="U18" s="721"/>
      <c r="V18" s="721"/>
      <c r="W18" s="721"/>
      <c r="X18" s="721"/>
      <c r="Y18" s="721"/>
      <c r="Z18" s="721"/>
      <c r="AA18" s="721"/>
      <c r="AB18" s="962"/>
      <c r="AC18"/>
      <c r="AD18" s="18"/>
      <c r="AE18" s="734"/>
      <c r="AF18" s="735"/>
      <c r="AG18" s="736"/>
      <c r="AH18" s="911"/>
      <c r="AI18" s="912"/>
      <c r="AJ18" s="912"/>
      <c r="AK18" s="912"/>
      <c r="AL18" s="912"/>
      <c r="AM18" s="733"/>
      <c r="AN18" s="751"/>
      <c r="AO18" s="408"/>
      <c r="AP18" s="913"/>
      <c r="AQ18" s="913"/>
      <c r="AR18" s="913"/>
      <c r="AS18" s="913"/>
      <c r="AT18" s="382"/>
      <c r="AU18" s="733"/>
      <c r="AV18" s="913"/>
      <c r="AW18" s="913"/>
      <c r="AX18" s="913"/>
      <c r="AY18" s="751"/>
      <c r="AZ18" s="899"/>
      <c r="BA18" s="900"/>
      <c r="BB18" s="903"/>
      <c r="BC18" s="900"/>
      <c r="BD18" s="903"/>
      <c r="BE18" s="900"/>
      <c r="BF18" s="905"/>
    </row>
    <row r="19" spans="1:58" ht="13.5" customHeight="1">
      <c r="A19" s="723"/>
      <c r="B19" s="642"/>
      <c r="C19" s="643"/>
      <c r="D19" s="147"/>
      <c r="E19" s="333" t="s">
        <v>808</v>
      </c>
      <c r="F19" s="334"/>
      <c r="G19" s="722" t="str">
        <f>IF(初期入力!$E$49="","",初期入力!$E$49)</f>
        <v/>
      </c>
      <c r="H19" s="722"/>
      <c r="I19" s="722"/>
      <c r="J19" s="722"/>
      <c r="K19" s="722"/>
      <c r="L19" s="722"/>
      <c r="M19" s="722"/>
      <c r="N19" s="317"/>
      <c r="O19" s="723"/>
      <c r="P19" s="642"/>
      <c r="Q19" s="643"/>
      <c r="R19" s="963"/>
      <c r="S19" s="964"/>
      <c r="T19" s="964"/>
      <c r="U19" s="964"/>
      <c r="V19" s="964"/>
      <c r="W19" s="964"/>
      <c r="X19" s="964"/>
      <c r="Y19" s="964"/>
      <c r="Z19" s="964"/>
      <c r="AA19" s="964"/>
      <c r="AB19" s="965"/>
      <c r="AC19"/>
      <c r="AD19" s="18"/>
      <c r="AE19" s="734"/>
      <c r="AF19" s="735"/>
      <c r="AG19" s="736"/>
      <c r="AH19" s="874"/>
      <c r="AI19" s="875"/>
      <c r="AJ19" s="875"/>
      <c r="AK19" s="875"/>
      <c r="AL19" s="875"/>
      <c r="AM19" s="735" t="s">
        <v>434</v>
      </c>
      <c r="AN19" s="736"/>
      <c r="AO19" s="108"/>
      <c r="AP19" s="875" t="s">
        <v>733</v>
      </c>
      <c r="AQ19" s="910"/>
      <c r="AR19" s="875" t="s">
        <v>664</v>
      </c>
      <c r="AS19" s="875"/>
      <c r="AT19" s="209"/>
      <c r="AU19" s="735" t="s">
        <v>62</v>
      </c>
      <c r="AV19" s="910"/>
      <c r="AW19" s="910"/>
      <c r="AX19" s="910"/>
      <c r="AY19" s="736" t="s">
        <v>63</v>
      </c>
      <c r="AZ19" s="899"/>
      <c r="BA19" s="900"/>
      <c r="BB19" s="903" t="s">
        <v>1007</v>
      </c>
      <c r="BC19" s="900"/>
      <c r="BD19" s="903" t="s">
        <v>1008</v>
      </c>
      <c r="BE19" s="900"/>
      <c r="BF19" s="905" t="s">
        <v>1009</v>
      </c>
    </row>
    <row r="20" spans="1:58" ht="13.5" customHeight="1">
      <c r="A20" s="18"/>
      <c r="B20" s="18"/>
      <c r="C20" s="18"/>
      <c r="D20" s="155"/>
      <c r="E20" s="145"/>
      <c r="F20" s="145"/>
      <c r="G20" s="156"/>
      <c r="H20" s="156"/>
      <c r="I20" s="156"/>
      <c r="J20" s="156"/>
      <c r="K20" s="156"/>
      <c r="L20" s="156"/>
      <c r="M20" s="156"/>
      <c r="N20" s="156"/>
      <c r="O20" s="145"/>
      <c r="P20" s="145"/>
      <c r="Q20" s="145"/>
      <c r="R20" s="18"/>
      <c r="S20" s="18"/>
      <c r="T20" s="18"/>
      <c r="U20" s="18"/>
      <c r="V20" s="18"/>
      <c r="W20" s="18"/>
      <c r="X20" s="18"/>
      <c r="Y20" s="18"/>
      <c r="Z20" s="18"/>
      <c r="AA20" s="18"/>
      <c r="AB20" s="18"/>
      <c r="AC20"/>
      <c r="AD20"/>
      <c r="AE20" s="723"/>
      <c r="AF20" s="642"/>
      <c r="AG20" s="643"/>
      <c r="AH20" s="877"/>
      <c r="AI20" s="878"/>
      <c r="AJ20" s="878"/>
      <c r="AK20" s="878"/>
      <c r="AL20" s="878"/>
      <c r="AM20" s="642"/>
      <c r="AN20" s="643"/>
      <c r="AO20" s="89"/>
      <c r="AP20" s="674"/>
      <c r="AQ20" s="674"/>
      <c r="AR20" s="878"/>
      <c r="AS20" s="878"/>
      <c r="AT20" s="159"/>
      <c r="AU20" s="642"/>
      <c r="AV20" s="674"/>
      <c r="AW20" s="674"/>
      <c r="AX20" s="674"/>
      <c r="AY20" s="643"/>
      <c r="AZ20" s="901"/>
      <c r="BA20" s="902"/>
      <c r="BB20" s="904"/>
      <c r="BC20" s="902"/>
      <c r="BD20" s="904"/>
      <c r="BE20" s="902"/>
      <c r="BF20" s="906"/>
    </row>
    <row r="21" spans="1:58" ht="13.5" customHeight="1">
      <c r="A21" s="676" t="s">
        <v>623</v>
      </c>
      <c r="B21" s="625"/>
      <c r="C21" s="626"/>
      <c r="D21" s="624" t="s">
        <v>669</v>
      </c>
      <c r="E21" s="625"/>
      <c r="F21" s="625"/>
      <c r="G21" s="625"/>
      <c r="H21" s="625"/>
      <c r="I21" s="625"/>
      <c r="J21" s="626"/>
      <c r="K21" s="624" t="s">
        <v>58</v>
      </c>
      <c r="L21" s="625"/>
      <c r="M21" s="625"/>
      <c r="N21" s="625"/>
      <c r="O21" s="625"/>
      <c r="P21" s="625"/>
      <c r="Q21" s="625"/>
      <c r="R21" s="625"/>
      <c r="S21" s="625"/>
      <c r="T21" s="625"/>
      <c r="U21" s="626"/>
      <c r="V21" s="625" t="s">
        <v>59</v>
      </c>
      <c r="W21" s="625"/>
      <c r="X21" s="625"/>
      <c r="Y21" s="625"/>
      <c r="Z21" s="625"/>
      <c r="AA21" s="625"/>
      <c r="AB21" s="626"/>
      <c r="AC21"/>
      <c r="AD21"/>
      <c r="AE21" s="97"/>
      <c r="AF21" s="97"/>
      <c r="AG21" s="97"/>
      <c r="AH21" s="80"/>
      <c r="AI21" s="80"/>
      <c r="AJ21" s="80"/>
      <c r="AK21" s="80"/>
      <c r="AL21" s="80"/>
      <c r="AM21" s="97"/>
      <c r="AN21" s="97"/>
      <c r="AO21" s="180"/>
      <c r="AP21" s="180"/>
      <c r="AQ21" s="180"/>
      <c r="AR21" s="180"/>
      <c r="AS21" s="180"/>
      <c r="AT21" s="97"/>
      <c r="AU21" s="97"/>
      <c r="AV21" s="97"/>
      <c r="AW21" s="97"/>
      <c r="AX21" s="97"/>
      <c r="AY21" s="97"/>
      <c r="AZ21" s="182"/>
      <c r="BA21" s="182"/>
      <c r="BB21" s="182"/>
      <c r="BC21" s="182"/>
      <c r="BD21" s="182"/>
      <c r="BE21" s="182"/>
      <c r="BF21" s="182"/>
    </row>
    <row r="22" spans="1:58" ht="13.5" customHeight="1">
      <c r="A22" s="734"/>
      <c r="B22" s="735"/>
      <c r="C22" s="736"/>
      <c r="D22" s="676" t="str">
        <f>IF(初期入力!$E$20="","",初期入力!$E$20)</f>
        <v/>
      </c>
      <c r="E22" s="747"/>
      <c r="F22" s="747"/>
      <c r="G22" s="747"/>
      <c r="H22" s="747"/>
      <c r="I22" s="625" t="s">
        <v>434</v>
      </c>
      <c r="J22" s="626"/>
      <c r="K22" s="148"/>
      <c r="L22" s="625" t="str">
        <f>IF(初期入力!$E$21="","",初期入力!$E$21)</f>
        <v/>
      </c>
      <c r="M22" s="625"/>
      <c r="N22" s="625" t="str">
        <f>IF(初期入力!$E$22="","",初期入力!$E$22)</f>
        <v/>
      </c>
      <c r="O22" s="625"/>
      <c r="P22" s="205"/>
      <c r="Q22" s="625" t="s">
        <v>62</v>
      </c>
      <c r="R22" s="625" t="str">
        <f>IF(初期入力!$E$23="","",初期入力!$E$23)</f>
        <v/>
      </c>
      <c r="S22" s="625"/>
      <c r="T22" s="625"/>
      <c r="U22" s="626" t="s">
        <v>63</v>
      </c>
      <c r="V22" s="715" t="str">
        <f>IF(初期入力!$E$24="","",初期入力!$E$24)</f>
        <v/>
      </c>
      <c r="W22" s="716"/>
      <c r="X22" s="716"/>
      <c r="Y22" s="716"/>
      <c r="Z22" s="716"/>
      <c r="AA22" s="716"/>
      <c r="AB22" s="717"/>
      <c r="AC22"/>
      <c r="AD22"/>
      <c r="AE22" s="690" t="s">
        <v>620</v>
      </c>
      <c r="AF22" s="690"/>
      <c r="AG22" s="690"/>
      <c r="AH22" s="690" t="s">
        <v>619</v>
      </c>
      <c r="AI22" s="690"/>
      <c r="AJ22" s="690"/>
      <c r="AK22" s="690"/>
      <c r="AL22" s="957" t="s">
        <v>614</v>
      </c>
      <c r="AM22" s="957"/>
      <c r="AN22" s="957"/>
      <c r="AO22" s="957"/>
      <c r="AP22" s="957"/>
      <c r="AQ22" s="957"/>
      <c r="AR22" s="957"/>
      <c r="AS22" s="957" t="s">
        <v>613</v>
      </c>
      <c r="AT22" s="957"/>
      <c r="AU22" s="957"/>
      <c r="AV22" s="957"/>
      <c r="AW22" s="957"/>
      <c r="AX22" s="957"/>
      <c r="AY22" s="957"/>
      <c r="AZ22" s="957" t="s">
        <v>612</v>
      </c>
      <c r="BA22" s="957"/>
      <c r="BB22" s="957"/>
      <c r="BC22" s="957"/>
      <c r="BD22" s="957"/>
      <c r="BE22" s="957"/>
      <c r="BF22" s="957"/>
    </row>
    <row r="23" spans="1:58" ht="13.5" customHeight="1">
      <c r="A23" s="734"/>
      <c r="B23" s="735"/>
      <c r="C23" s="736"/>
      <c r="D23" s="753"/>
      <c r="E23" s="754"/>
      <c r="F23" s="754"/>
      <c r="G23" s="754"/>
      <c r="H23" s="754"/>
      <c r="I23" s="733"/>
      <c r="J23" s="751"/>
      <c r="K23" s="407"/>
      <c r="L23" s="733"/>
      <c r="M23" s="733"/>
      <c r="N23" s="733"/>
      <c r="O23" s="733"/>
      <c r="P23" s="352"/>
      <c r="Q23" s="733"/>
      <c r="R23" s="733"/>
      <c r="S23" s="733"/>
      <c r="T23" s="733"/>
      <c r="U23" s="751"/>
      <c r="V23" s="718"/>
      <c r="W23" s="719"/>
      <c r="X23" s="719"/>
      <c r="Y23" s="719"/>
      <c r="Z23" s="719"/>
      <c r="AA23" s="719"/>
      <c r="AB23" s="720"/>
      <c r="AC23"/>
      <c r="AD23"/>
      <c r="AE23" s="690"/>
      <c r="AF23" s="690"/>
      <c r="AG23" s="690"/>
      <c r="AH23" s="690"/>
      <c r="AI23" s="690"/>
      <c r="AJ23" s="690"/>
      <c r="AK23" s="690"/>
      <c r="AL23" s="949" t="s">
        <v>694</v>
      </c>
      <c r="AM23" s="949"/>
      <c r="AN23" s="949"/>
      <c r="AO23" s="949"/>
      <c r="AP23" s="949"/>
      <c r="AQ23" s="949"/>
      <c r="AR23" s="949"/>
      <c r="AS23" s="949" t="s">
        <v>694</v>
      </c>
      <c r="AT23" s="949"/>
      <c r="AU23" s="949"/>
      <c r="AV23" s="949"/>
      <c r="AW23" s="949"/>
      <c r="AX23" s="949"/>
      <c r="AY23" s="949"/>
      <c r="AZ23" s="949" t="s">
        <v>694</v>
      </c>
      <c r="BA23" s="949"/>
      <c r="BB23" s="949"/>
      <c r="BC23" s="949"/>
      <c r="BD23" s="949"/>
      <c r="BE23" s="949"/>
      <c r="BF23" s="949"/>
    </row>
    <row r="24" spans="1:58" ht="13.5" customHeight="1">
      <c r="A24" s="734"/>
      <c r="B24" s="735"/>
      <c r="C24" s="736"/>
      <c r="D24" s="664" t="str">
        <f>IF(初期入力!$E$25="","",初期入力!$E429)</f>
        <v/>
      </c>
      <c r="E24" s="665"/>
      <c r="F24" s="665"/>
      <c r="G24" s="665"/>
      <c r="H24" s="665"/>
      <c r="I24" s="735" t="s">
        <v>434</v>
      </c>
      <c r="J24" s="736"/>
      <c r="K24" s="206"/>
      <c r="L24" s="735" t="str">
        <f>IF(初期入力!$E$26="","",初期入力!$E$26)</f>
        <v/>
      </c>
      <c r="M24" s="735"/>
      <c r="N24" s="735" t="str">
        <f>IF(初期入力!$E$27="","",初期入力!$E$27)</f>
        <v/>
      </c>
      <c r="O24" s="735"/>
      <c r="P24" s="207"/>
      <c r="Q24" s="735" t="s">
        <v>62</v>
      </c>
      <c r="R24" s="735" t="str">
        <f>IF(初期入力!$E$28="","",初期入力!$E$28)</f>
        <v/>
      </c>
      <c r="S24" s="735"/>
      <c r="T24" s="735"/>
      <c r="U24" s="736" t="s">
        <v>63</v>
      </c>
      <c r="V24" s="958" t="str">
        <f>IF(初期入力!$E$29="","",初期入力!$E$29)</f>
        <v/>
      </c>
      <c r="W24" s="959"/>
      <c r="X24" s="959"/>
      <c r="Y24" s="959"/>
      <c r="Z24" s="959"/>
      <c r="AA24" s="959"/>
      <c r="AB24" s="960"/>
      <c r="AC24"/>
      <c r="AD24"/>
      <c r="AE24" s="690"/>
      <c r="AF24" s="690"/>
      <c r="AG24" s="690"/>
      <c r="AH24" s="690" t="s">
        <v>617</v>
      </c>
      <c r="AI24" s="690"/>
      <c r="AJ24" s="690"/>
      <c r="AK24" s="690"/>
      <c r="AL24" s="943" t="s">
        <v>615</v>
      </c>
      <c r="AM24" s="943"/>
      <c r="AN24" s="943"/>
      <c r="AO24" s="943"/>
      <c r="AP24" s="943"/>
      <c r="AQ24" s="943"/>
      <c r="AR24" s="956" t="s">
        <v>614</v>
      </c>
      <c r="AS24" s="956"/>
      <c r="AT24" s="956"/>
      <c r="AU24" s="956"/>
      <c r="AV24" s="956"/>
      <c r="AW24" s="956" t="s">
        <v>613</v>
      </c>
      <c r="AX24" s="956"/>
      <c r="AY24" s="956"/>
      <c r="AZ24" s="956"/>
      <c r="BA24" s="956"/>
      <c r="BB24" s="956" t="s">
        <v>612</v>
      </c>
      <c r="BC24" s="956"/>
      <c r="BD24" s="956"/>
      <c r="BE24" s="956"/>
      <c r="BF24" s="956"/>
    </row>
    <row r="25" spans="1:58" ht="13.5" customHeight="1">
      <c r="A25" s="723"/>
      <c r="B25" s="642"/>
      <c r="C25" s="643"/>
      <c r="D25" s="667"/>
      <c r="E25" s="668"/>
      <c r="F25" s="668"/>
      <c r="G25" s="668"/>
      <c r="H25" s="668"/>
      <c r="I25" s="642"/>
      <c r="J25" s="643"/>
      <c r="K25" s="208"/>
      <c r="L25" s="642"/>
      <c r="M25" s="642"/>
      <c r="N25" s="642"/>
      <c r="O25" s="642"/>
      <c r="P25" s="7"/>
      <c r="Q25" s="642"/>
      <c r="R25" s="642"/>
      <c r="S25" s="642"/>
      <c r="T25" s="642"/>
      <c r="U25" s="643"/>
      <c r="V25" s="773"/>
      <c r="W25" s="774"/>
      <c r="X25" s="774"/>
      <c r="Y25" s="774"/>
      <c r="Z25" s="774"/>
      <c r="AA25" s="774"/>
      <c r="AB25" s="775"/>
      <c r="AC25"/>
      <c r="AD25"/>
      <c r="AE25" s="690"/>
      <c r="AF25" s="690"/>
      <c r="AG25" s="690"/>
      <c r="AH25" s="690"/>
      <c r="AI25" s="690"/>
      <c r="AJ25" s="690"/>
      <c r="AK25" s="690"/>
      <c r="AL25" s="950"/>
      <c r="AM25" s="950"/>
      <c r="AN25" s="950"/>
      <c r="AO25" s="950"/>
      <c r="AP25" s="950"/>
      <c r="AQ25" s="950"/>
      <c r="AR25" s="949"/>
      <c r="AS25" s="949"/>
      <c r="AT25" s="949"/>
      <c r="AU25" s="949"/>
      <c r="AV25" s="949"/>
      <c r="AW25" s="949"/>
      <c r="AX25" s="949"/>
      <c r="AY25" s="949"/>
      <c r="AZ25" s="949"/>
      <c r="BA25" s="949"/>
      <c r="BB25" s="949"/>
      <c r="BC25" s="949"/>
      <c r="BD25" s="949"/>
      <c r="BE25" s="949"/>
      <c r="BF25" s="949"/>
    </row>
    <row r="26" spans="1:58" ht="13.5" customHeight="1">
      <c r="A26" s="145"/>
      <c r="B26" s="18"/>
      <c r="C26" s="18"/>
      <c r="D26" s="90"/>
      <c r="E26" s="90"/>
      <c r="F26" s="90"/>
      <c r="G26" s="90"/>
      <c r="H26" s="90"/>
      <c r="I26" s="24"/>
      <c r="J26" s="24"/>
      <c r="K26" s="11"/>
      <c r="L26"/>
      <c r="M26" s="11"/>
      <c r="N26" s="18"/>
      <c r="O26" s="18"/>
      <c r="P26" s="18"/>
      <c r="Q26" s="18"/>
      <c r="R26" s="18"/>
      <c r="S26" s="18"/>
      <c r="T26" s="18"/>
      <c r="U26" s="18"/>
      <c r="V26" s="18"/>
      <c r="W26" s="18"/>
      <c r="X26" s="18"/>
      <c r="Y26" s="18"/>
      <c r="Z26" s="18"/>
      <c r="AA26" s="18"/>
      <c r="AB26" s="18"/>
      <c r="AC26"/>
      <c r="AD26"/>
      <c r="AE26" s="97"/>
      <c r="AF26" s="97"/>
      <c r="AG26" s="97"/>
      <c r="AH26" s="80"/>
      <c r="AI26" s="80"/>
      <c r="AJ26" s="80"/>
      <c r="AK26" s="80"/>
      <c r="AL26" s="80"/>
      <c r="AM26" s="97"/>
      <c r="AN26" s="97"/>
      <c r="AO26" s="180"/>
      <c r="AP26" s="180"/>
      <c r="AQ26" s="180"/>
      <c r="AR26" s="180"/>
      <c r="AS26" s="180"/>
      <c r="AT26" s="97"/>
      <c r="AU26" s="97"/>
      <c r="AV26" s="97"/>
      <c r="AW26" s="97"/>
      <c r="AX26" s="97"/>
      <c r="AY26" s="97"/>
      <c r="AZ26" s="182"/>
      <c r="BA26" s="182"/>
      <c r="BB26" s="182"/>
      <c r="BC26" s="182"/>
      <c r="BD26" s="182"/>
      <c r="BE26" s="182"/>
      <c r="BF26" s="182"/>
    </row>
    <row r="27" spans="1:58" ht="13.5" customHeight="1">
      <c r="A27" s="676" t="s">
        <v>620</v>
      </c>
      <c r="B27" s="747"/>
      <c r="C27" s="755"/>
      <c r="D27" s="676" t="s">
        <v>619</v>
      </c>
      <c r="E27" s="747"/>
      <c r="F27" s="747"/>
      <c r="G27" s="755"/>
      <c r="H27" s="649" t="s">
        <v>614</v>
      </c>
      <c r="I27" s="650"/>
      <c r="J27" s="650"/>
      <c r="K27" s="650"/>
      <c r="L27" s="650"/>
      <c r="M27" s="650"/>
      <c r="N27" s="650"/>
      <c r="O27" s="649" t="s">
        <v>613</v>
      </c>
      <c r="P27" s="650"/>
      <c r="Q27" s="650"/>
      <c r="R27" s="650"/>
      <c r="S27" s="650"/>
      <c r="T27" s="650"/>
      <c r="U27" s="651"/>
      <c r="V27" s="650" t="s">
        <v>612</v>
      </c>
      <c r="W27" s="650"/>
      <c r="X27" s="650"/>
      <c r="Y27" s="650"/>
      <c r="Z27" s="650"/>
      <c r="AA27" s="650"/>
      <c r="AB27" s="651"/>
      <c r="AC27"/>
      <c r="AD27"/>
      <c r="AE27" s="654" t="s">
        <v>71</v>
      </c>
      <c r="AF27" s="654"/>
      <c r="AG27" s="654"/>
      <c r="AH27" s="654"/>
      <c r="AI27" s="848"/>
      <c r="AJ27" s="848"/>
      <c r="AK27" s="848"/>
      <c r="AL27" s="848"/>
      <c r="AM27" s="848"/>
      <c r="AN27" s="848"/>
      <c r="AO27" s="848"/>
      <c r="AP27" s="848"/>
      <c r="AQ27" s="848"/>
      <c r="AR27" s="97"/>
      <c r="AS27" s="654" t="s">
        <v>72</v>
      </c>
      <c r="AT27" s="654"/>
      <c r="AU27" s="654"/>
      <c r="AV27" s="654"/>
      <c r="AW27" s="848"/>
      <c r="AX27" s="848"/>
      <c r="AY27" s="848"/>
      <c r="AZ27" s="848"/>
      <c r="BA27" s="848"/>
      <c r="BB27" s="848"/>
      <c r="BC27" s="848"/>
      <c r="BD27" s="848"/>
      <c r="BE27" s="848"/>
      <c r="BF27" s="848"/>
    </row>
    <row r="28" spans="1:58" ht="13.5" customHeight="1">
      <c r="A28" s="664"/>
      <c r="B28" s="665"/>
      <c r="C28" s="666"/>
      <c r="D28" s="664"/>
      <c r="E28" s="665"/>
      <c r="F28" s="665"/>
      <c r="G28" s="666"/>
      <c r="H28" s="627" t="str">
        <f>IF(初期入力!$E$30="","",初期入力!$E$30)</f>
        <v/>
      </c>
      <c r="I28" s="628"/>
      <c r="J28" s="628"/>
      <c r="K28" s="628"/>
      <c r="L28" s="628"/>
      <c r="M28" s="628"/>
      <c r="N28" s="628"/>
      <c r="O28" s="627" t="str">
        <f>IF(初期入力!$E$32="","",初期入力!$E$32)</f>
        <v/>
      </c>
      <c r="P28" s="628"/>
      <c r="Q28" s="628"/>
      <c r="R28" s="628"/>
      <c r="S28" s="628"/>
      <c r="T28" s="628"/>
      <c r="U28" s="629"/>
      <c r="V28" s="628" t="str">
        <f>IF(初期入力!$E$34="","",初期入力!$E$34)</f>
        <v/>
      </c>
      <c r="W28" s="628"/>
      <c r="X28" s="628"/>
      <c r="Y28" s="628"/>
      <c r="Z28" s="628"/>
      <c r="AA28" s="628"/>
      <c r="AB28" s="629"/>
      <c r="AC28"/>
      <c r="AD28"/>
      <c r="AE28" s="660"/>
      <c r="AF28" s="660"/>
      <c r="AG28" s="660"/>
      <c r="AH28" s="660"/>
      <c r="AI28" s="853"/>
      <c r="AJ28" s="853"/>
      <c r="AK28" s="853"/>
      <c r="AL28" s="853"/>
      <c r="AM28" s="853"/>
      <c r="AN28" s="853"/>
      <c r="AO28" s="853"/>
      <c r="AP28" s="853"/>
      <c r="AQ28" s="853"/>
      <c r="AR28" s="97"/>
      <c r="AS28" s="654"/>
      <c r="AT28" s="654"/>
      <c r="AU28" s="654"/>
      <c r="AV28" s="654"/>
      <c r="AW28" s="848"/>
      <c r="AX28" s="848"/>
      <c r="AY28" s="848"/>
      <c r="AZ28" s="848"/>
      <c r="BA28" s="848"/>
      <c r="BB28" s="848"/>
      <c r="BC28" s="848"/>
      <c r="BD28" s="848"/>
      <c r="BE28" s="848"/>
      <c r="BF28" s="848"/>
    </row>
    <row r="29" spans="1:58" ht="13.5" customHeight="1">
      <c r="A29" s="664"/>
      <c r="B29" s="665"/>
      <c r="C29" s="666"/>
      <c r="D29" s="676" t="s">
        <v>617</v>
      </c>
      <c r="E29" s="747"/>
      <c r="F29" s="747"/>
      <c r="G29" s="755"/>
      <c r="H29" s="652" t="s">
        <v>615</v>
      </c>
      <c r="I29" s="653"/>
      <c r="J29" s="653"/>
      <c r="K29" s="653"/>
      <c r="L29" s="653"/>
      <c r="M29" s="653"/>
      <c r="N29" s="692" t="s">
        <v>614</v>
      </c>
      <c r="O29" s="658"/>
      <c r="P29" s="658"/>
      <c r="Q29" s="658"/>
      <c r="R29" s="659"/>
      <c r="S29" s="692" t="s">
        <v>613</v>
      </c>
      <c r="T29" s="658"/>
      <c r="U29" s="658"/>
      <c r="V29" s="658"/>
      <c r="W29" s="659"/>
      <c r="X29" s="658" t="s">
        <v>612</v>
      </c>
      <c r="Y29" s="658"/>
      <c r="Z29" s="658"/>
      <c r="AA29" s="658"/>
      <c r="AB29" s="659"/>
      <c r="AC29"/>
      <c r="AD29"/>
      <c r="AE29" s="21"/>
      <c r="AF29" s="655" t="s">
        <v>520</v>
      </c>
      <c r="AG29" s="656"/>
      <c r="AH29" s="656"/>
      <c r="AI29" s="847" t="str">
        <f>IF(AI27="","","契約書記載のとおり")</f>
        <v/>
      </c>
      <c r="AJ29" s="847"/>
      <c r="AK29" s="847"/>
      <c r="AL29" s="847"/>
      <c r="AM29" s="847"/>
      <c r="AN29" s="847"/>
      <c r="AO29" s="847"/>
      <c r="AP29" s="847"/>
      <c r="AQ29" s="847"/>
      <c r="AR29" s="97"/>
      <c r="AS29" s="654" t="s">
        <v>73</v>
      </c>
      <c r="AT29" s="654"/>
      <c r="AU29" s="654"/>
      <c r="AV29" s="654"/>
      <c r="AW29" s="848"/>
      <c r="AX29" s="848"/>
      <c r="AY29" s="848"/>
      <c r="AZ29" s="848"/>
      <c r="BA29" s="848"/>
      <c r="BB29" s="848"/>
      <c r="BC29" s="848"/>
      <c r="BD29" s="848"/>
      <c r="BE29" s="848"/>
      <c r="BF29" s="848"/>
    </row>
    <row r="30" spans="1:58" ht="13.5" customHeight="1">
      <c r="A30" s="667"/>
      <c r="B30" s="668"/>
      <c r="C30" s="669"/>
      <c r="D30" s="667"/>
      <c r="E30" s="668"/>
      <c r="F30" s="668"/>
      <c r="G30" s="669"/>
      <c r="H30" s="953" t="str">
        <f>IF(初期入力!$E$19="","",初期入力!$E$17&amp;初期入力!$F$19&amp;初期入力!$E$19)</f>
        <v/>
      </c>
      <c r="I30" s="954"/>
      <c r="J30" s="954"/>
      <c r="K30" s="954"/>
      <c r="L30" s="954"/>
      <c r="M30" s="954"/>
      <c r="N30" s="953" t="str">
        <f>IF(初期入力!$E$31="","",初期入力!$E$31)</f>
        <v/>
      </c>
      <c r="O30" s="954"/>
      <c r="P30" s="954"/>
      <c r="Q30" s="954"/>
      <c r="R30" s="955"/>
      <c r="S30" s="953" t="str">
        <f>IF(初期入力!$E$33="","",初期入力!$E$33)</f>
        <v/>
      </c>
      <c r="T30" s="954"/>
      <c r="U30" s="954"/>
      <c r="V30" s="954"/>
      <c r="W30" s="955"/>
      <c r="X30" s="954" t="str">
        <f>IF(初期入力!$E$35="","",初期入力!$E$35)</f>
        <v/>
      </c>
      <c r="Y30" s="954"/>
      <c r="Z30" s="954"/>
      <c r="AA30" s="954"/>
      <c r="AB30" s="955"/>
      <c r="AC30"/>
      <c r="AD30"/>
      <c r="AE30" s="409"/>
      <c r="AF30" s="657"/>
      <c r="AG30" s="644"/>
      <c r="AH30" s="644"/>
      <c r="AI30" s="848"/>
      <c r="AJ30" s="848"/>
      <c r="AK30" s="848"/>
      <c r="AL30" s="848"/>
      <c r="AM30" s="848"/>
      <c r="AN30" s="848"/>
      <c r="AO30" s="848"/>
      <c r="AP30" s="848"/>
      <c r="AQ30" s="848"/>
      <c r="AR30" s="97"/>
      <c r="AS30" s="654"/>
      <c r="AT30" s="654"/>
      <c r="AU30" s="654"/>
      <c r="AV30" s="654"/>
      <c r="AW30" s="848"/>
      <c r="AX30" s="848"/>
      <c r="AY30" s="848"/>
      <c r="AZ30" s="848"/>
      <c r="BA30" s="848"/>
      <c r="BB30" s="848"/>
      <c r="BC30" s="848"/>
      <c r="BD30" s="848"/>
      <c r="BE30" s="848"/>
      <c r="BF30" s="848"/>
    </row>
    <row r="31" spans="1:58" ht="13.5" customHeight="1">
      <c r="A31" s="66"/>
      <c r="B31" s="66"/>
      <c r="C31" s="66"/>
      <c r="D31" s="66"/>
      <c r="E31" s="66"/>
      <c r="F31" s="66"/>
      <c r="G31" s="66"/>
      <c r="H31" s="18"/>
      <c r="I31" s="18"/>
      <c r="J31" s="18"/>
      <c r="K31" s="18"/>
      <c r="L31" s="18"/>
      <c r="M31" s="18"/>
      <c r="N31" s="152"/>
      <c r="O31" s="204"/>
      <c r="P31" s="152"/>
      <c r="Q31" s="152"/>
      <c r="R31" s="152"/>
      <c r="S31" s="152"/>
      <c r="T31" s="152"/>
      <c r="U31" s="152"/>
      <c r="V31" s="152"/>
      <c r="W31" s="152"/>
      <c r="X31" s="152"/>
      <c r="Y31" s="152"/>
      <c r="Z31" s="152"/>
      <c r="AA31" s="152"/>
      <c r="AB31" s="152"/>
      <c r="AC31"/>
      <c r="AD31"/>
      <c r="AE31" s="654" t="s">
        <v>663</v>
      </c>
      <c r="AF31" s="654"/>
      <c r="AG31" s="654"/>
      <c r="AH31" s="654"/>
      <c r="AI31" s="857" t="s">
        <v>665</v>
      </c>
      <c r="AJ31" s="861"/>
      <c r="AK31" s="862"/>
      <c r="AL31" s="891"/>
      <c r="AM31" s="892"/>
      <c r="AN31" s="892"/>
      <c r="AO31" s="892"/>
      <c r="AP31" s="892"/>
      <c r="AQ31" s="892"/>
      <c r="AR31" s="97"/>
      <c r="AS31" s="654" t="s">
        <v>74</v>
      </c>
      <c r="AT31" s="654"/>
      <c r="AU31" s="654"/>
      <c r="AV31" s="654"/>
      <c r="AW31" s="848"/>
      <c r="AX31" s="848"/>
      <c r="AY31" s="848"/>
      <c r="AZ31" s="848"/>
      <c r="BA31" s="848"/>
      <c r="BB31" s="848"/>
      <c r="BC31" s="848"/>
      <c r="BD31" s="848"/>
      <c r="BE31" s="848"/>
      <c r="BF31" s="848"/>
    </row>
    <row r="32" spans="1:58" ht="13.5" customHeight="1">
      <c r="A32" s="654" t="s">
        <v>479</v>
      </c>
      <c r="B32" s="654"/>
      <c r="C32" s="654"/>
      <c r="D32" s="654"/>
      <c r="E32" s="648" t="str">
        <f>IF(初期入力!$E$36="","",初期入力!$E$36)</f>
        <v/>
      </c>
      <c r="F32" s="648"/>
      <c r="G32" s="648"/>
      <c r="H32" s="648"/>
      <c r="I32" s="648"/>
      <c r="J32" s="648"/>
      <c r="K32" s="648"/>
      <c r="L32" s="648"/>
      <c r="M32" s="648"/>
      <c r="N32" s="18"/>
      <c r="O32" s="654" t="s">
        <v>72</v>
      </c>
      <c r="P32" s="654"/>
      <c r="Q32" s="654"/>
      <c r="R32" s="654"/>
      <c r="S32" s="648" t="str">
        <f>IF(初期入力!$E$38="","",初期入力!$E$38)</f>
        <v/>
      </c>
      <c r="T32" s="648"/>
      <c r="U32" s="648"/>
      <c r="V32" s="648"/>
      <c r="W32" s="648"/>
      <c r="X32" s="648"/>
      <c r="Y32" s="648"/>
      <c r="Z32" s="648"/>
      <c r="AA32" s="648"/>
      <c r="AB32" s="648"/>
      <c r="AC32"/>
      <c r="AD32"/>
      <c r="AE32" s="660"/>
      <c r="AF32" s="660"/>
      <c r="AG32" s="660"/>
      <c r="AH32" s="660"/>
      <c r="AI32" s="951"/>
      <c r="AJ32" s="951"/>
      <c r="AK32" s="952"/>
      <c r="AL32" s="921"/>
      <c r="AM32" s="948"/>
      <c r="AN32" s="948"/>
      <c r="AO32" s="948"/>
      <c r="AP32" s="948"/>
      <c r="AQ32" s="948"/>
      <c r="AR32" s="97"/>
      <c r="AS32" s="654"/>
      <c r="AT32" s="654"/>
      <c r="AU32" s="654"/>
      <c r="AV32" s="654"/>
      <c r="AW32" s="848"/>
      <c r="AX32" s="848"/>
      <c r="AY32" s="848"/>
      <c r="AZ32" s="848"/>
      <c r="BA32" s="848"/>
      <c r="BB32" s="848"/>
      <c r="BC32" s="848"/>
      <c r="BD32" s="848"/>
      <c r="BE32" s="848"/>
      <c r="BF32" s="848"/>
    </row>
    <row r="33" spans="1:58" ht="13.5" customHeight="1">
      <c r="A33" s="660"/>
      <c r="B33" s="660"/>
      <c r="C33" s="660"/>
      <c r="D33" s="660"/>
      <c r="E33" s="661"/>
      <c r="F33" s="661"/>
      <c r="G33" s="661"/>
      <c r="H33" s="661"/>
      <c r="I33" s="661"/>
      <c r="J33" s="661"/>
      <c r="K33" s="661"/>
      <c r="L33" s="661"/>
      <c r="M33" s="661"/>
      <c r="N33" s="18"/>
      <c r="O33" s="654"/>
      <c r="P33" s="654"/>
      <c r="Q33" s="654"/>
      <c r="R33" s="654"/>
      <c r="S33" s="648"/>
      <c r="T33" s="648"/>
      <c r="U33" s="648"/>
      <c r="V33" s="648"/>
      <c r="W33" s="648"/>
      <c r="X33" s="648"/>
      <c r="Y33" s="648"/>
      <c r="Z33" s="648"/>
      <c r="AA33" s="648"/>
      <c r="AB33" s="648"/>
      <c r="AC33"/>
      <c r="AD33"/>
      <c r="AE33" s="21"/>
      <c r="AF33" s="687" t="s">
        <v>75</v>
      </c>
      <c r="AG33" s="688"/>
      <c r="AH33" s="688"/>
      <c r="AI33" s="847"/>
      <c r="AJ33" s="847"/>
      <c r="AK33" s="847"/>
      <c r="AL33" s="847"/>
      <c r="AM33" s="847"/>
      <c r="AN33" s="847"/>
      <c r="AO33" s="847"/>
      <c r="AP33" s="847"/>
      <c r="AQ33" s="847"/>
      <c r="AR33" s="97"/>
      <c r="AS33" s="693" t="s">
        <v>422</v>
      </c>
      <c r="AT33" s="693"/>
      <c r="AU33" s="693"/>
      <c r="AV33" s="693"/>
      <c r="AW33" s="848"/>
      <c r="AX33" s="848"/>
      <c r="AY33" s="848"/>
      <c r="AZ33" s="848"/>
      <c r="BA33" s="848"/>
      <c r="BB33" s="848"/>
      <c r="BC33" s="848"/>
      <c r="BD33" s="848"/>
      <c r="BE33" s="848"/>
      <c r="BF33" s="848"/>
    </row>
    <row r="34" spans="1:58" ht="13.5" customHeight="1">
      <c r="A34" s="21"/>
      <c r="B34" s="655" t="s">
        <v>520</v>
      </c>
      <c r="C34" s="656"/>
      <c r="D34" s="656"/>
      <c r="E34" s="647" t="str">
        <f>IF(E32="","","契約書記載のとおり")</f>
        <v/>
      </c>
      <c r="F34" s="647"/>
      <c r="G34" s="647"/>
      <c r="H34" s="647"/>
      <c r="I34" s="647"/>
      <c r="J34" s="647"/>
      <c r="K34" s="647"/>
      <c r="L34" s="647"/>
      <c r="M34" s="647"/>
      <c r="N34" s="18"/>
      <c r="O34" s="654" t="s">
        <v>73</v>
      </c>
      <c r="P34" s="654"/>
      <c r="Q34" s="654"/>
      <c r="R34" s="654"/>
      <c r="S34" s="648" t="str">
        <f>IF(初期入力!$E$39="","",初期入力!$E$39)</f>
        <v/>
      </c>
      <c r="T34" s="648"/>
      <c r="U34" s="648"/>
      <c r="V34" s="648"/>
      <c r="W34" s="648"/>
      <c r="X34" s="648"/>
      <c r="Y34" s="648"/>
      <c r="Z34" s="648"/>
      <c r="AA34" s="648"/>
      <c r="AB34" s="648"/>
      <c r="AC34"/>
      <c r="AD34"/>
      <c r="AE34" s="409"/>
      <c r="AF34" s="689"/>
      <c r="AG34" s="654"/>
      <c r="AH34" s="654"/>
      <c r="AI34" s="848"/>
      <c r="AJ34" s="848"/>
      <c r="AK34" s="848"/>
      <c r="AL34" s="848"/>
      <c r="AM34" s="848"/>
      <c r="AN34" s="848"/>
      <c r="AO34" s="848"/>
      <c r="AP34" s="848"/>
      <c r="AQ34" s="848"/>
      <c r="AR34" s="97"/>
      <c r="AS34" s="694"/>
      <c r="AT34" s="694"/>
      <c r="AU34" s="694"/>
      <c r="AV34" s="694"/>
      <c r="AW34" s="853"/>
      <c r="AX34" s="853"/>
      <c r="AY34" s="853"/>
      <c r="AZ34" s="853"/>
      <c r="BA34" s="853"/>
      <c r="BB34" s="853"/>
      <c r="BC34" s="853"/>
      <c r="BD34" s="853"/>
      <c r="BE34" s="853"/>
      <c r="BF34" s="853"/>
    </row>
    <row r="35" spans="1:58" ht="13.5" customHeight="1">
      <c r="A35" s="409"/>
      <c r="B35" s="657"/>
      <c r="C35" s="644"/>
      <c r="D35" s="644"/>
      <c r="E35" s="648"/>
      <c r="F35" s="648"/>
      <c r="G35" s="648"/>
      <c r="H35" s="648"/>
      <c r="I35" s="648"/>
      <c r="J35" s="648"/>
      <c r="K35" s="648"/>
      <c r="L35" s="648"/>
      <c r="M35" s="648"/>
      <c r="N35" s="18"/>
      <c r="O35" s="654"/>
      <c r="P35" s="654"/>
      <c r="Q35" s="654"/>
      <c r="R35" s="654"/>
      <c r="S35" s="648"/>
      <c r="T35" s="648"/>
      <c r="U35" s="648"/>
      <c r="V35" s="648"/>
      <c r="W35" s="648"/>
      <c r="X35" s="648"/>
      <c r="Y35" s="648"/>
      <c r="Z35" s="648"/>
      <c r="AA35" s="648"/>
      <c r="AB35" s="648"/>
      <c r="AC35"/>
      <c r="AD35"/>
      <c r="AE35" s="97"/>
      <c r="AF35" s="97"/>
      <c r="AG35" s="97"/>
      <c r="AH35" s="97"/>
      <c r="AI35" s="97"/>
      <c r="AJ35" s="97"/>
      <c r="AK35" s="97"/>
      <c r="AL35" s="97"/>
      <c r="AM35" s="97"/>
      <c r="AN35" s="97"/>
      <c r="AO35" s="97"/>
      <c r="AP35" s="97"/>
      <c r="AQ35" s="97"/>
      <c r="AR35" s="97"/>
      <c r="AS35" s="136"/>
      <c r="AT35" s="695" t="s">
        <v>608</v>
      </c>
      <c r="AU35" s="696"/>
      <c r="AV35" s="696"/>
      <c r="AW35" s="847"/>
      <c r="AX35" s="847"/>
      <c r="AY35" s="847"/>
      <c r="AZ35" s="847"/>
      <c r="BA35" s="847"/>
      <c r="BB35" s="847"/>
      <c r="BC35" s="847"/>
      <c r="BD35" s="847"/>
      <c r="BE35" s="847"/>
      <c r="BF35" s="847"/>
    </row>
    <row r="36" spans="1:58" ht="13.5" customHeight="1">
      <c r="A36" s="654" t="s">
        <v>71</v>
      </c>
      <c r="B36" s="654"/>
      <c r="C36" s="654"/>
      <c r="D36" s="654"/>
      <c r="E36" s="648" t="str">
        <f>IF(初期入力!$E$37="","",初期入力!$E$37)</f>
        <v/>
      </c>
      <c r="F36" s="648"/>
      <c r="G36" s="648"/>
      <c r="H36" s="648"/>
      <c r="I36" s="648"/>
      <c r="J36" s="648"/>
      <c r="K36" s="648"/>
      <c r="L36" s="648"/>
      <c r="M36" s="648"/>
      <c r="N36" s="18"/>
      <c r="O36" s="654" t="s">
        <v>74</v>
      </c>
      <c r="P36" s="654"/>
      <c r="Q36" s="654"/>
      <c r="R36" s="654"/>
      <c r="S36" s="648" t="str">
        <f>IF(初期入力!$E$40="","",初期入力!$E$40)</f>
        <v/>
      </c>
      <c r="T36" s="648"/>
      <c r="U36" s="648"/>
      <c r="V36" s="648"/>
      <c r="W36" s="648"/>
      <c r="X36" s="648"/>
      <c r="Y36" s="648"/>
      <c r="Z36" s="648"/>
      <c r="AA36" s="648"/>
      <c r="AB36" s="648"/>
      <c r="AC36"/>
      <c r="AD36"/>
      <c r="AE36" s="832" t="s">
        <v>754</v>
      </c>
      <c r="AF36" s="833"/>
      <c r="AG36" s="833"/>
      <c r="AH36" s="833"/>
      <c r="AI36" s="833"/>
      <c r="AJ36" s="833"/>
      <c r="AK36" s="833"/>
      <c r="AL36" s="833"/>
      <c r="AM36" s="834"/>
      <c r="AN36" s="670" t="s">
        <v>753</v>
      </c>
      <c r="AO36" s="671"/>
      <c r="AP36" s="671"/>
      <c r="AQ36" s="672"/>
      <c r="AR36" s="97"/>
      <c r="AS36" s="381"/>
      <c r="AT36" s="942"/>
      <c r="AU36" s="943"/>
      <c r="AV36" s="943"/>
      <c r="AW36" s="867"/>
      <c r="AX36" s="867"/>
      <c r="AY36" s="867"/>
      <c r="AZ36" s="867"/>
      <c r="BA36" s="867"/>
      <c r="BB36" s="867"/>
      <c r="BC36" s="867"/>
      <c r="BD36" s="867"/>
      <c r="BE36" s="867"/>
      <c r="BF36" s="867"/>
    </row>
    <row r="37" spans="1:58" ht="13.5" customHeight="1">
      <c r="A37" s="660"/>
      <c r="B37" s="660"/>
      <c r="C37" s="660"/>
      <c r="D37" s="660"/>
      <c r="E37" s="661"/>
      <c r="F37" s="661"/>
      <c r="G37" s="661"/>
      <c r="H37" s="661"/>
      <c r="I37" s="661"/>
      <c r="J37" s="661"/>
      <c r="K37" s="661"/>
      <c r="L37" s="661"/>
      <c r="M37" s="661"/>
      <c r="N37" s="18"/>
      <c r="O37" s="654"/>
      <c r="P37" s="654"/>
      <c r="Q37" s="654"/>
      <c r="R37" s="654"/>
      <c r="S37" s="648"/>
      <c r="T37" s="648"/>
      <c r="U37" s="648"/>
      <c r="V37" s="648"/>
      <c r="W37" s="648"/>
      <c r="X37" s="648"/>
      <c r="Y37" s="648"/>
      <c r="Z37" s="648"/>
      <c r="AA37" s="648"/>
      <c r="AB37" s="648"/>
      <c r="AC37"/>
      <c r="AD37"/>
      <c r="AE37" s="835"/>
      <c r="AF37" s="836"/>
      <c r="AG37" s="836"/>
      <c r="AH37" s="836"/>
      <c r="AI37" s="836"/>
      <c r="AJ37" s="836"/>
      <c r="AK37" s="836"/>
      <c r="AL37" s="836"/>
      <c r="AM37" s="837"/>
      <c r="AN37" s="673"/>
      <c r="AO37" s="674"/>
      <c r="AP37" s="674"/>
      <c r="AQ37" s="675"/>
      <c r="AR37" s="97"/>
      <c r="AS37" s="381"/>
      <c r="AT37" s="944" t="s">
        <v>607</v>
      </c>
      <c r="AU37" s="945"/>
      <c r="AV37" s="945"/>
      <c r="AW37" s="946"/>
      <c r="AX37" s="946"/>
      <c r="AY37" s="946"/>
      <c r="AZ37" s="946"/>
      <c r="BA37" s="946"/>
      <c r="BB37" s="946"/>
      <c r="BC37" s="946"/>
      <c r="BD37" s="946"/>
      <c r="BE37" s="946"/>
      <c r="BF37" s="946"/>
    </row>
    <row r="38" spans="1:58" ht="13.5" customHeight="1">
      <c r="A38" s="21"/>
      <c r="B38" s="655" t="s">
        <v>520</v>
      </c>
      <c r="C38" s="656"/>
      <c r="D38" s="656"/>
      <c r="E38" s="647" t="str">
        <f>IF(E36="","","契約書記載のとおり")</f>
        <v/>
      </c>
      <c r="F38" s="647"/>
      <c r="G38" s="647"/>
      <c r="H38" s="647"/>
      <c r="I38" s="647"/>
      <c r="J38" s="647"/>
      <c r="K38" s="647"/>
      <c r="L38" s="647"/>
      <c r="M38" s="647"/>
      <c r="N38" s="18"/>
      <c r="O38" s="693" t="s">
        <v>422</v>
      </c>
      <c r="P38" s="693"/>
      <c r="Q38" s="693"/>
      <c r="R38" s="693"/>
      <c r="S38" s="648" t="str">
        <f>IF(初期入力!$E$41="","",初期入力!$E$41)</f>
        <v/>
      </c>
      <c r="T38" s="648"/>
      <c r="U38" s="648"/>
      <c r="V38" s="648"/>
      <c r="W38" s="648"/>
      <c r="X38" s="648"/>
      <c r="Y38" s="648"/>
      <c r="Z38" s="648"/>
      <c r="AA38" s="648"/>
      <c r="AB38" s="648"/>
      <c r="AC38"/>
      <c r="AD38"/>
      <c r="AE38" s="832" t="s">
        <v>755</v>
      </c>
      <c r="AF38" s="838"/>
      <c r="AG38" s="838"/>
      <c r="AH38" s="838"/>
      <c r="AI38" s="838"/>
      <c r="AJ38" s="838"/>
      <c r="AK38" s="838"/>
      <c r="AL38" s="838"/>
      <c r="AM38" s="841"/>
      <c r="AN38" s="670" t="s">
        <v>753</v>
      </c>
      <c r="AO38" s="671"/>
      <c r="AP38" s="671"/>
      <c r="AQ38" s="672"/>
      <c r="AR38" s="97"/>
      <c r="AS38" s="410"/>
      <c r="AT38" s="705"/>
      <c r="AU38" s="706"/>
      <c r="AV38" s="706"/>
      <c r="AW38" s="848"/>
      <c r="AX38" s="848"/>
      <c r="AY38" s="848"/>
      <c r="AZ38" s="848"/>
      <c r="BA38" s="848"/>
      <c r="BB38" s="848"/>
      <c r="BC38" s="848"/>
      <c r="BD38" s="848"/>
      <c r="BE38" s="848"/>
      <c r="BF38" s="848"/>
    </row>
    <row r="39" spans="1:58" ht="13.5" customHeight="1">
      <c r="A39" s="409"/>
      <c r="B39" s="657"/>
      <c r="C39" s="644"/>
      <c r="D39" s="644"/>
      <c r="E39" s="648"/>
      <c r="F39" s="648"/>
      <c r="G39" s="648"/>
      <c r="H39" s="648"/>
      <c r="I39" s="648"/>
      <c r="J39" s="648"/>
      <c r="K39" s="648"/>
      <c r="L39" s="648"/>
      <c r="M39" s="648"/>
      <c r="N39" s="18"/>
      <c r="O39" s="694"/>
      <c r="P39" s="694"/>
      <c r="Q39" s="694"/>
      <c r="R39" s="694"/>
      <c r="S39" s="661"/>
      <c r="T39" s="661"/>
      <c r="U39" s="661"/>
      <c r="V39" s="661"/>
      <c r="W39" s="661"/>
      <c r="X39" s="661"/>
      <c r="Y39" s="661"/>
      <c r="Z39" s="661"/>
      <c r="AA39" s="661"/>
      <c r="AB39" s="661"/>
      <c r="AC39"/>
      <c r="AD39"/>
      <c r="AE39" s="839"/>
      <c r="AF39" s="840"/>
      <c r="AG39" s="840"/>
      <c r="AH39" s="840"/>
      <c r="AI39" s="840"/>
      <c r="AJ39" s="840"/>
      <c r="AK39" s="840"/>
      <c r="AL39" s="840"/>
      <c r="AM39" s="842"/>
      <c r="AN39" s="673"/>
      <c r="AO39" s="674"/>
      <c r="AP39" s="674"/>
      <c r="AQ39" s="675"/>
      <c r="AR39" s="185"/>
      <c r="AS39" s="184"/>
      <c r="AT39" s="184"/>
      <c r="AU39" s="184"/>
      <c r="AV39" s="184"/>
      <c r="AW39" s="184"/>
      <c r="AX39" s="184"/>
      <c r="AY39" s="184"/>
      <c r="AZ39" s="184"/>
      <c r="BA39" s="184"/>
      <c r="BB39" s="184"/>
      <c r="BC39" s="184"/>
      <c r="BD39" s="184"/>
      <c r="BE39" s="184"/>
      <c r="BF39" s="184"/>
    </row>
    <row r="40" spans="1:58" ht="13.5" customHeight="1">
      <c r="A40" s="654" t="s">
        <v>663</v>
      </c>
      <c r="B40" s="654"/>
      <c r="C40" s="654"/>
      <c r="D40" s="654"/>
      <c r="E40" s="690" t="str">
        <f>IF(初期入力!$E$45="","",初期入力!$E$45)</f>
        <v/>
      </c>
      <c r="F40" s="654"/>
      <c r="G40" s="691"/>
      <c r="H40" s="682" t="str">
        <f>IF(初期入力!$E$44="","",初期入力!$E$44)</f>
        <v/>
      </c>
      <c r="I40" s="648"/>
      <c r="J40" s="648"/>
      <c r="K40" s="648"/>
      <c r="L40" s="648"/>
      <c r="M40" s="648"/>
      <c r="N40" s="18"/>
      <c r="O40" s="136"/>
      <c r="P40" s="695" t="s">
        <v>608</v>
      </c>
      <c r="Q40" s="696"/>
      <c r="R40" s="696"/>
      <c r="S40" s="647" t="str">
        <f>IF(初期入力!$E$42="","",初期入力!$E$42)</f>
        <v/>
      </c>
      <c r="T40" s="647"/>
      <c r="U40" s="647"/>
      <c r="V40" s="647"/>
      <c r="W40" s="647"/>
      <c r="X40" s="647"/>
      <c r="Y40" s="647"/>
      <c r="Z40" s="647"/>
      <c r="AA40" s="647"/>
      <c r="AB40" s="647"/>
      <c r="AC40"/>
      <c r="AD40"/>
      <c r="AL40" s="186"/>
      <c r="AM40" s="186"/>
      <c r="AN40" s="186"/>
      <c r="AO40" s="186"/>
      <c r="AP40" s="186"/>
      <c r="AQ40" s="186"/>
      <c r="AR40" s="185"/>
      <c r="AS40" s="186"/>
      <c r="AT40" s="186"/>
      <c r="AU40" s="186"/>
      <c r="AV40" s="186"/>
      <c r="AW40" s="186"/>
      <c r="AX40" s="186"/>
      <c r="AY40" s="186"/>
      <c r="AZ40" s="186"/>
      <c r="BA40" s="186"/>
      <c r="BB40" s="186"/>
      <c r="BC40" s="186"/>
      <c r="BD40" s="186"/>
      <c r="BE40" s="186"/>
      <c r="BF40" s="186"/>
    </row>
    <row r="41" spans="1:58" ht="13.5" customHeight="1">
      <c r="A41" s="660"/>
      <c r="B41" s="660"/>
      <c r="C41" s="660"/>
      <c r="D41" s="660"/>
      <c r="E41" s="957"/>
      <c r="F41" s="957"/>
      <c r="G41" s="649"/>
      <c r="H41" s="683"/>
      <c r="I41" s="661"/>
      <c r="J41" s="661"/>
      <c r="K41" s="661"/>
      <c r="L41" s="661"/>
      <c r="M41" s="661"/>
      <c r="N41" s="18"/>
      <c r="O41" s="381"/>
      <c r="P41" s="697"/>
      <c r="Q41" s="694"/>
      <c r="R41" s="694"/>
      <c r="S41" s="661"/>
      <c r="T41" s="661"/>
      <c r="U41" s="661"/>
      <c r="V41" s="661"/>
      <c r="W41" s="661"/>
      <c r="X41" s="661"/>
      <c r="Y41" s="661"/>
      <c r="Z41" s="661"/>
      <c r="AA41" s="661"/>
      <c r="AB41" s="661"/>
      <c r="AC41"/>
      <c r="AD41"/>
      <c r="AE41" s="23" t="s">
        <v>645</v>
      </c>
      <c r="AF41" s="150"/>
      <c r="AG41"/>
      <c r="AL41" s="186"/>
      <c r="AM41" s="186"/>
      <c r="AN41" s="186"/>
      <c r="AO41" s="186"/>
      <c r="AP41" s="186"/>
      <c r="AQ41" s="186"/>
      <c r="AR41" s="184"/>
      <c r="AS41" s="185"/>
      <c r="AT41" s="185"/>
      <c r="AU41" s="186"/>
      <c r="AV41" s="186"/>
      <c r="AW41" s="184"/>
      <c r="AX41" s="184"/>
      <c r="AY41" s="184"/>
      <c r="AZ41" s="186"/>
      <c r="BA41" s="186"/>
      <c r="BB41" s="186"/>
      <c r="BC41" s="186"/>
      <c r="BD41" s="186"/>
      <c r="BE41" s="186"/>
      <c r="BF41" s="186"/>
    </row>
    <row r="42" spans="1:58" ht="13.5" customHeight="1">
      <c r="A42" s="21"/>
      <c r="B42" s="687" t="s">
        <v>75</v>
      </c>
      <c r="C42" s="688"/>
      <c r="D42" s="688"/>
      <c r="E42" s="647" t="str">
        <f>IF(初期入力!$E$46="","",初期入力!$E$46)</f>
        <v/>
      </c>
      <c r="F42" s="647"/>
      <c r="G42" s="647"/>
      <c r="H42" s="647"/>
      <c r="I42" s="647"/>
      <c r="J42" s="647"/>
      <c r="K42" s="647"/>
      <c r="L42" s="647"/>
      <c r="M42" s="647"/>
      <c r="N42" s="18"/>
      <c r="O42" s="381"/>
      <c r="P42" s="703" t="s">
        <v>607</v>
      </c>
      <c r="Q42" s="704"/>
      <c r="R42" s="704"/>
      <c r="S42" s="647" t="str">
        <f>IF(初期入力!$E$43="","",初期入力!$E$43)</f>
        <v/>
      </c>
      <c r="T42" s="647"/>
      <c r="U42" s="647"/>
      <c r="V42" s="647"/>
      <c r="W42" s="647"/>
      <c r="X42" s="647"/>
      <c r="Y42" s="647"/>
      <c r="Z42" s="647"/>
      <c r="AA42" s="647"/>
      <c r="AB42" s="647"/>
      <c r="AC42" s="18"/>
      <c r="AD42"/>
      <c r="AE42" s="23" t="s">
        <v>646</v>
      </c>
      <c r="AF42" s="23"/>
      <c r="AG42"/>
      <c r="AH42" s="150"/>
      <c r="AI42" s="97"/>
      <c r="AJ42" s="97"/>
      <c r="AK42" s="97"/>
      <c r="AL42" s="186"/>
      <c r="AM42" s="186"/>
      <c r="AN42" s="186"/>
      <c r="AO42" s="186"/>
      <c r="AP42" s="186"/>
      <c r="AQ42" s="186"/>
      <c r="AR42" s="186"/>
      <c r="AS42" s="185"/>
      <c r="AT42" s="185"/>
      <c r="AU42" s="185"/>
      <c r="AV42" s="185"/>
      <c r="AW42" s="186"/>
      <c r="AX42" s="186"/>
      <c r="AY42" s="186"/>
      <c r="AZ42" s="186"/>
      <c r="BA42" s="186"/>
      <c r="BB42" s="186"/>
      <c r="BC42" s="186"/>
      <c r="BD42" s="186"/>
      <c r="BE42" s="186"/>
      <c r="BF42" s="186"/>
    </row>
    <row r="43" spans="1:58" s="97" customFormat="1" ht="13.5" customHeight="1">
      <c r="A43" s="409"/>
      <c r="B43" s="689"/>
      <c r="C43" s="654"/>
      <c r="D43" s="654"/>
      <c r="E43" s="648"/>
      <c r="F43" s="648"/>
      <c r="G43" s="648"/>
      <c r="H43" s="648"/>
      <c r="I43" s="648"/>
      <c r="J43" s="648"/>
      <c r="K43" s="648"/>
      <c r="L43" s="648"/>
      <c r="M43" s="648"/>
      <c r="N43" s="18"/>
      <c r="O43" s="410"/>
      <c r="P43" s="705"/>
      <c r="Q43" s="706"/>
      <c r="R43" s="706"/>
      <c r="S43" s="648"/>
      <c r="T43" s="648"/>
      <c r="U43" s="648"/>
      <c r="V43" s="648"/>
      <c r="W43" s="648"/>
      <c r="X43" s="648"/>
      <c r="Y43" s="648"/>
      <c r="Z43" s="648"/>
      <c r="AA43" s="648"/>
      <c r="AB43" s="648"/>
      <c r="AC43" s="18"/>
      <c r="AD43" s="18"/>
      <c r="AE43" s="23" t="s">
        <v>647</v>
      </c>
      <c r="AF43" s="23"/>
      <c r="AG43" s="18"/>
      <c r="AH43" s="23"/>
      <c r="AI43" s="150"/>
      <c r="AJ43" s="150"/>
      <c r="AK43" s="150"/>
      <c r="AL43" s="23"/>
      <c r="AM43" s="23"/>
      <c r="AN43" s="23"/>
      <c r="AO43" s="23"/>
      <c r="AP43" s="23"/>
      <c r="AQ43" s="23"/>
      <c r="AR43" s="23"/>
      <c r="AS43" s="22"/>
      <c r="AT43" s="22"/>
      <c r="AU43" s="22"/>
      <c r="AV43" s="22"/>
      <c r="AW43" s="22"/>
      <c r="AX43" s="22"/>
      <c r="AY43" s="22"/>
      <c r="AZ43" s="22"/>
      <c r="BA43" s="23"/>
      <c r="BB43" s="23"/>
      <c r="BC43" s="23"/>
      <c r="BD43" s="23"/>
      <c r="BE43" s="23"/>
      <c r="BF43" s="23"/>
    </row>
    <row r="44" spans="1:58" s="97" customFormat="1" ht="13.5" customHeight="1">
      <c r="A44" s="18"/>
      <c r="B44" s="18"/>
      <c r="C44" s="18"/>
      <c r="D44" s="18"/>
      <c r="E44" s="18"/>
      <c r="F44" s="18"/>
      <c r="G44" s="18"/>
      <c r="H44" s="18"/>
      <c r="I44" s="18"/>
      <c r="J44" s="18"/>
      <c r="K44" s="18"/>
      <c r="L44" s="18"/>
      <c r="M44" s="18"/>
      <c r="N44" s="18"/>
      <c r="O44" s="157"/>
      <c r="P44" s="158"/>
      <c r="Q44" s="158"/>
      <c r="R44" s="158"/>
      <c r="S44" s="18"/>
      <c r="T44" s="18"/>
      <c r="U44" s="18"/>
      <c r="V44" s="18"/>
      <c r="W44" s="18"/>
      <c r="X44" s="18"/>
      <c r="Y44" s="18"/>
      <c r="Z44" s="18"/>
      <c r="AA44" s="18"/>
      <c r="AB44" s="18"/>
      <c r="AC44" s="18"/>
      <c r="AD44" s="18"/>
      <c r="AE44" s="23" t="s">
        <v>648</v>
      </c>
      <c r="AF44" s="23"/>
      <c r="AG44" s="150"/>
      <c r="AH44" s="23"/>
      <c r="AI44" s="23"/>
      <c r="AJ44" s="23"/>
      <c r="AK44" s="23"/>
      <c r="AL44" s="23"/>
      <c r="AM44" s="23"/>
      <c r="AN44" s="23"/>
      <c r="AO44" s="23"/>
      <c r="AP44" s="23"/>
      <c r="AQ44" s="23"/>
      <c r="AR44" s="23"/>
      <c r="AS44" s="22"/>
      <c r="AT44" s="22"/>
      <c r="AU44" s="22"/>
      <c r="AV44" s="22"/>
      <c r="AW44" s="22"/>
      <c r="AX44" s="22"/>
      <c r="AY44" s="22"/>
      <c r="AZ44" s="22"/>
      <c r="BA44" s="23"/>
      <c r="BB44" s="23"/>
      <c r="BC44" s="23"/>
      <c r="BD44" s="23"/>
      <c r="BE44" s="23"/>
      <c r="BF44" s="23"/>
    </row>
    <row r="45" spans="1:58" s="97" customFormat="1" ht="13.5" customHeight="1">
      <c r="A45" s="832" t="s">
        <v>754</v>
      </c>
      <c r="B45" s="833"/>
      <c r="C45" s="833"/>
      <c r="D45" s="833"/>
      <c r="E45" s="833"/>
      <c r="F45" s="833"/>
      <c r="G45" s="833"/>
      <c r="H45" s="833"/>
      <c r="I45" s="834"/>
      <c r="J45" s="670" t="s">
        <v>753</v>
      </c>
      <c r="K45" s="671"/>
      <c r="L45" s="671"/>
      <c r="M45" s="672"/>
      <c r="N45" s="18"/>
      <c r="O45" s="832" t="s">
        <v>755</v>
      </c>
      <c r="P45" s="838"/>
      <c r="Q45" s="838"/>
      <c r="R45" s="838"/>
      <c r="S45" s="838"/>
      <c r="T45" s="838"/>
      <c r="U45" s="838"/>
      <c r="V45" s="838"/>
      <c r="W45" s="838"/>
      <c r="X45" s="699"/>
      <c r="Y45" s="670" t="s">
        <v>753</v>
      </c>
      <c r="Z45" s="671"/>
      <c r="AA45" s="671"/>
      <c r="AB45" s="672"/>
      <c r="AC45" s="18"/>
      <c r="AD45" s="18"/>
      <c r="AE45" s="23" t="s">
        <v>649</v>
      </c>
      <c r="AF45" s="23"/>
      <c r="AG45" s="23"/>
      <c r="AH45" s="23"/>
      <c r="AI45" s="23"/>
      <c r="AJ45" s="23"/>
      <c r="AK45" s="23"/>
      <c r="AL45" s="23"/>
      <c r="AM45" s="23"/>
      <c r="AN45" s="23"/>
      <c r="AO45" s="23"/>
      <c r="AP45" s="23"/>
      <c r="AQ45" s="23"/>
      <c r="AR45" s="23"/>
      <c r="AS45" s="22"/>
      <c r="AT45" s="22"/>
      <c r="AU45" s="22"/>
      <c r="AV45" s="22"/>
      <c r="AW45" s="22"/>
      <c r="AX45" s="22"/>
      <c r="AY45" s="22"/>
      <c r="AZ45" s="22"/>
      <c r="BA45" s="23"/>
      <c r="BB45" s="23"/>
      <c r="BC45" s="23"/>
      <c r="BD45" s="23"/>
      <c r="BE45" s="23"/>
      <c r="BF45" s="23"/>
    </row>
    <row r="46" spans="1:58" s="97" customFormat="1" ht="13.5" customHeight="1">
      <c r="A46" s="835"/>
      <c r="B46" s="836"/>
      <c r="C46" s="836"/>
      <c r="D46" s="836"/>
      <c r="E46" s="836"/>
      <c r="F46" s="836"/>
      <c r="G46" s="836"/>
      <c r="H46" s="836"/>
      <c r="I46" s="837"/>
      <c r="J46" s="673"/>
      <c r="K46" s="674"/>
      <c r="L46" s="674"/>
      <c r="M46" s="675"/>
      <c r="N46" s="18"/>
      <c r="O46" s="839"/>
      <c r="P46" s="840"/>
      <c r="Q46" s="840"/>
      <c r="R46" s="840"/>
      <c r="S46" s="840"/>
      <c r="T46" s="840"/>
      <c r="U46" s="840"/>
      <c r="V46" s="840"/>
      <c r="W46" s="840"/>
      <c r="X46" s="702"/>
      <c r="Y46" s="673"/>
      <c r="Z46" s="674"/>
      <c r="AA46" s="674"/>
      <c r="AB46" s="675"/>
      <c r="AC46" s="18"/>
      <c r="AD46" s="18"/>
      <c r="AE46" s="23" t="s">
        <v>83</v>
      </c>
      <c r="AF46" s="23"/>
      <c r="AG46" s="23"/>
      <c r="AH46" s="23"/>
      <c r="AI46" s="23"/>
      <c r="AJ46" s="23"/>
      <c r="AK46" s="23"/>
      <c r="AL46" s="23"/>
      <c r="AM46" s="23"/>
      <c r="AN46" s="23"/>
      <c r="AO46" s="23"/>
      <c r="AP46" s="23"/>
      <c r="AQ46" s="23"/>
      <c r="AR46" s="23"/>
      <c r="AS46" s="22"/>
      <c r="AT46" s="22"/>
      <c r="AU46" s="22"/>
      <c r="AV46" s="22"/>
      <c r="AW46" s="22"/>
      <c r="AX46" s="22"/>
      <c r="AY46" s="22"/>
      <c r="AZ46" s="22"/>
      <c r="BA46" s="23"/>
      <c r="BB46" s="23"/>
      <c r="BC46" s="23"/>
      <c r="BD46" s="23"/>
      <c r="BE46" s="23"/>
      <c r="BF46" s="23"/>
    </row>
    <row r="47" spans="1:58" s="97" customFormat="1" ht="13.5" customHeight="1">
      <c r="A47" s="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18"/>
      <c r="AD47" s="18"/>
      <c r="AE47" s="23" t="s">
        <v>84</v>
      </c>
      <c r="AF47" s="23"/>
      <c r="AG47" s="23"/>
      <c r="AH47" s="23"/>
      <c r="AI47" s="23"/>
      <c r="AJ47" s="23"/>
      <c r="AK47" s="23"/>
      <c r="AL47" s="23"/>
      <c r="AM47" s="23"/>
      <c r="AN47" s="23"/>
      <c r="AO47" s="23"/>
      <c r="AP47" s="23"/>
      <c r="AQ47" s="23"/>
      <c r="AR47" s="23"/>
      <c r="AS47" s="22"/>
      <c r="AT47" s="22"/>
      <c r="AU47" s="22"/>
      <c r="AV47" s="22"/>
      <c r="AW47" s="22"/>
      <c r="AX47" s="22"/>
      <c r="AY47" s="22"/>
      <c r="AZ47" s="22"/>
      <c r="BA47" s="23"/>
      <c r="BB47" s="23"/>
      <c r="BC47" s="23"/>
      <c r="BD47" s="23"/>
      <c r="BE47" s="23"/>
      <c r="BF47" s="23"/>
    </row>
    <row r="48" spans="1:58" s="97" customFormat="1" ht="13.5"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2"/>
      <c r="AE48" s="23" t="s">
        <v>650</v>
      </c>
      <c r="AF48" s="23"/>
      <c r="AG48" s="23"/>
      <c r="AH48" s="23"/>
      <c r="AI48" s="23"/>
      <c r="AJ48" s="23"/>
      <c r="AK48" s="23"/>
      <c r="AL48" s="23"/>
      <c r="AM48" s="23"/>
      <c r="AN48" s="23"/>
      <c r="AO48" s="23"/>
      <c r="AP48" s="23"/>
      <c r="AQ48" s="23"/>
      <c r="AR48" s="23"/>
      <c r="AS48" s="23"/>
      <c r="AT48" s="23"/>
      <c r="AU48" s="23"/>
      <c r="AV48" s="23"/>
      <c r="AW48" s="22"/>
      <c r="AX48" s="22"/>
      <c r="AY48" s="22"/>
      <c r="AZ48" s="22"/>
      <c r="BA48" s="23"/>
      <c r="BB48" s="23"/>
      <c r="BC48" s="23"/>
      <c r="BD48" s="23"/>
      <c r="BE48" s="23"/>
      <c r="BF48" s="23"/>
    </row>
    <row r="49" spans="1:59" s="97" customFormat="1" ht="13.5" customHeight="1">
      <c r="A49" s="3" t="s">
        <v>77</v>
      </c>
      <c r="B49" s="23"/>
      <c r="C49" s="23"/>
      <c r="D49" s="23" t="s">
        <v>78</v>
      </c>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39"/>
      <c r="AE49" s="23" t="s">
        <v>80</v>
      </c>
      <c r="AF49" s="23"/>
      <c r="AG49" s="23"/>
      <c r="AH49" s="23"/>
      <c r="AI49" s="23"/>
      <c r="AJ49" s="23"/>
      <c r="AK49" s="23"/>
      <c r="AL49" s="151"/>
      <c r="AM49" s="151"/>
      <c r="AN49" s="151"/>
      <c r="AO49" s="151"/>
      <c r="AP49" s="151"/>
      <c r="AQ49" s="151"/>
      <c r="AR49" s="39"/>
      <c r="AS49" s="39"/>
      <c r="AT49" s="39"/>
      <c r="AU49" s="39"/>
      <c r="AV49" s="39"/>
      <c r="AW49" s="39"/>
      <c r="AX49" s="39"/>
      <c r="AY49" s="39"/>
      <c r="AZ49" s="39"/>
      <c r="BA49" s="39"/>
      <c r="BB49" s="39"/>
      <c r="BC49" s="39"/>
      <c r="BD49" s="39"/>
      <c r="BE49" s="39"/>
      <c r="BF49" s="39"/>
    </row>
    <row r="50" spans="1:59" s="97" customFormat="1" ht="13.5" customHeight="1">
      <c r="A50" s="23"/>
      <c r="B50" s="23"/>
      <c r="C50" s="23"/>
      <c r="D50" s="23" t="s">
        <v>640</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39"/>
      <c r="AE50" s="23" t="s">
        <v>651</v>
      </c>
      <c r="AF50" s="23"/>
      <c r="AG50" s="23"/>
      <c r="AH50" s="23"/>
      <c r="AI50" s="23"/>
      <c r="AJ50" s="23"/>
      <c r="AK50" s="23"/>
      <c r="AL50" s="39"/>
      <c r="AM50" s="151"/>
      <c r="AN50" s="151"/>
      <c r="AO50" s="151"/>
      <c r="AP50" s="151"/>
      <c r="AQ50" s="151"/>
      <c r="AR50" s="39"/>
      <c r="AS50" s="151"/>
      <c r="AT50" s="151"/>
      <c r="AU50" s="151"/>
      <c r="AV50" s="151"/>
      <c r="AW50" s="39"/>
      <c r="AX50" s="39"/>
      <c r="AY50" s="39"/>
      <c r="AZ50" s="39"/>
      <c r="BA50" s="39"/>
      <c r="BB50" s="39"/>
      <c r="BC50" s="39"/>
      <c r="BD50" s="39"/>
      <c r="BE50" s="39"/>
      <c r="BF50" s="39"/>
    </row>
    <row r="51" spans="1:59" s="97" customFormat="1" ht="13.5" customHeight="1">
      <c r="A51" s="23"/>
      <c r="B51" s="23"/>
      <c r="C51" s="23"/>
      <c r="D51" s="23" t="s">
        <v>79</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39"/>
      <c r="AE51" s="23" t="s">
        <v>652</v>
      </c>
      <c r="AF51" s="23"/>
      <c r="AG51" s="151"/>
      <c r="AH51" s="23"/>
      <c r="AI51" s="23"/>
      <c r="AJ51" s="23"/>
      <c r="AK51" s="23"/>
      <c r="AL51" s="39"/>
      <c r="AM51" s="151"/>
      <c r="AN51" s="151"/>
      <c r="AO51" s="151"/>
      <c r="AP51" s="151"/>
      <c r="AQ51" s="151"/>
      <c r="AR51" s="39"/>
      <c r="AS51" s="151"/>
      <c r="AT51" s="151"/>
      <c r="AU51" s="151"/>
      <c r="AV51" s="151"/>
      <c r="AW51" s="151"/>
      <c r="AX51" s="151"/>
      <c r="AY51" s="151"/>
      <c r="AZ51" s="151"/>
      <c r="BA51" s="151"/>
      <c r="BB51" s="151"/>
      <c r="BC51" s="151"/>
      <c r="BD51" s="151"/>
      <c r="BE51" s="151"/>
      <c r="BF51" s="151"/>
    </row>
    <row r="52" spans="1:59" s="97" customFormat="1" ht="13.5" customHeight="1">
      <c r="A52" s="23"/>
      <c r="B52" s="23"/>
      <c r="C52" s="23"/>
      <c r="D52" s="23" t="s">
        <v>641</v>
      </c>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39"/>
      <c r="AE52" s="39" t="s">
        <v>644</v>
      </c>
      <c r="AF52" s="39"/>
      <c r="AG52" s="151"/>
      <c r="AH52" s="151"/>
      <c r="AI52" s="23"/>
      <c r="AJ52" s="23"/>
      <c r="AK52" s="23"/>
      <c r="AL52" s="39"/>
      <c r="AM52" s="151"/>
      <c r="AN52" s="151"/>
      <c r="AO52" s="151"/>
      <c r="AP52" s="151"/>
      <c r="AQ52" s="151"/>
      <c r="AR52" s="39"/>
      <c r="AS52" s="151"/>
      <c r="AT52" s="151"/>
      <c r="AU52" s="151"/>
      <c r="AV52" s="151"/>
      <c r="AW52" s="151"/>
      <c r="AX52" s="151"/>
      <c r="AY52" s="151"/>
      <c r="AZ52" s="151"/>
      <c r="BA52" s="151"/>
      <c r="BB52" s="151"/>
      <c r="BC52" s="151"/>
      <c r="BD52" s="151"/>
      <c r="BE52" s="151"/>
      <c r="BF52" s="151"/>
    </row>
    <row r="53" spans="1:59" s="97" customFormat="1" ht="13.5" customHeight="1">
      <c r="A53" s="23"/>
      <c r="B53" s="23"/>
      <c r="C53" s="23"/>
      <c r="D53" s="23" t="s">
        <v>638</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39"/>
      <c r="AE53" s="39" t="s">
        <v>653</v>
      </c>
      <c r="AF53" s="39"/>
      <c r="AG53" s="39"/>
      <c r="AH53" s="39"/>
      <c r="AI53" s="151"/>
      <c r="AJ53" s="151"/>
      <c r="AK53" s="151"/>
      <c r="AL53" s="39"/>
      <c r="AM53" s="151"/>
      <c r="AN53" s="151"/>
      <c r="AO53" s="151"/>
      <c r="AP53" s="151"/>
      <c r="AQ53" s="151"/>
      <c r="AR53" s="151"/>
      <c r="AS53" s="151"/>
      <c r="AT53" s="151"/>
      <c r="AU53" s="151"/>
      <c r="AV53" s="151"/>
      <c r="AW53" s="151"/>
      <c r="AX53" s="151"/>
      <c r="AY53" s="151"/>
      <c r="AZ53" s="151"/>
      <c r="BA53" s="151"/>
      <c r="BB53" s="151"/>
      <c r="BC53" s="151"/>
      <c r="BD53" s="151"/>
      <c r="BE53" s="151"/>
      <c r="BF53" s="151"/>
    </row>
    <row r="54" spans="1:59" s="97" customFormat="1" ht="13.5" customHeight="1">
      <c r="A54" s="23"/>
      <c r="B54" s="23"/>
      <c r="C54" s="23"/>
      <c r="D54" s="23" t="s">
        <v>81</v>
      </c>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39"/>
      <c r="AE54" s="39" t="s">
        <v>654</v>
      </c>
      <c r="AF54" s="39"/>
      <c r="AG54" s="39"/>
      <c r="AH54" s="151"/>
      <c r="AI54" s="39"/>
      <c r="AJ54" s="39"/>
      <c r="AK54" s="39"/>
      <c r="AL54" s="39"/>
      <c r="AM54" s="151"/>
      <c r="AN54" s="151"/>
      <c r="AO54" s="151"/>
      <c r="AP54" s="151"/>
      <c r="AQ54" s="151"/>
      <c r="AR54" s="151"/>
      <c r="AS54" s="151"/>
      <c r="AT54" s="151"/>
      <c r="AU54" s="151"/>
      <c r="AV54" s="151"/>
      <c r="AW54" s="151"/>
      <c r="AX54" s="151"/>
      <c r="AY54" s="151"/>
      <c r="AZ54" s="151"/>
      <c r="BA54" s="151"/>
      <c r="BB54" s="151"/>
      <c r="BC54" s="151"/>
      <c r="BD54" s="151"/>
      <c r="BE54" s="151"/>
      <c r="BF54" s="151"/>
    </row>
    <row r="55" spans="1:59" s="97" customFormat="1" ht="13.5" customHeight="1">
      <c r="A55" s="23"/>
      <c r="B55" s="23"/>
      <c r="C55" s="23"/>
      <c r="D55" s="23" t="s">
        <v>642</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39"/>
      <c r="AE55" s="39" t="s">
        <v>655</v>
      </c>
      <c r="AF55" s="39"/>
      <c r="AG55" s="39"/>
      <c r="AH55" s="39"/>
      <c r="AI55" s="39"/>
      <c r="AJ55" s="39"/>
      <c r="AK55" s="39"/>
      <c r="AL55" s="39"/>
      <c r="AM55" s="151"/>
      <c r="AN55" s="151"/>
      <c r="AO55" s="151"/>
      <c r="AP55" s="151"/>
      <c r="AQ55" s="151"/>
      <c r="AR55" s="151"/>
      <c r="AS55" s="151"/>
      <c r="AT55" s="151"/>
      <c r="AU55" s="151"/>
      <c r="AV55" s="151"/>
      <c r="AW55" s="151"/>
      <c r="AX55" s="151"/>
      <c r="AY55" s="151"/>
      <c r="AZ55" s="151"/>
      <c r="BA55" s="151"/>
      <c r="BB55" s="151"/>
      <c r="BC55" s="151"/>
      <c r="BD55" s="151"/>
      <c r="BE55" s="151"/>
      <c r="BF55" s="151"/>
      <c r="BG55" s="164"/>
    </row>
    <row r="56" spans="1:59" s="97" customFormat="1" ht="13.5" customHeight="1">
      <c r="A56" s="23"/>
      <c r="B56" s="23"/>
      <c r="C56" s="23"/>
      <c r="D56" s="23" t="s">
        <v>82</v>
      </c>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39"/>
      <c r="AE56" s="39" t="s">
        <v>656</v>
      </c>
      <c r="AF56" s="39"/>
      <c r="AG56" s="39"/>
      <c r="AH56" s="39"/>
      <c r="AI56" s="39"/>
      <c r="AJ56" s="39"/>
      <c r="AK56" s="39"/>
      <c r="AL56" s="39"/>
      <c r="AM56" s="151"/>
      <c r="AN56" s="151"/>
      <c r="AO56" s="151"/>
      <c r="AP56" s="151"/>
      <c r="AQ56" s="151"/>
      <c r="AR56" s="151"/>
      <c r="AS56" s="151"/>
      <c r="AT56" s="151"/>
      <c r="AU56" s="151"/>
      <c r="AV56" s="151"/>
      <c r="AW56" s="151"/>
      <c r="AX56" s="151"/>
      <c r="AY56" s="151"/>
      <c r="AZ56" s="151"/>
      <c r="BA56" s="151"/>
      <c r="BB56" s="151"/>
      <c r="BC56" s="151"/>
      <c r="BD56" s="151"/>
      <c r="BE56" s="151"/>
      <c r="BF56" s="151"/>
      <c r="BG56" s="164"/>
    </row>
    <row r="57" spans="1:59" s="97" customFormat="1" ht="13.5" customHeight="1">
      <c r="A57" s="23"/>
      <c r="B57" s="23"/>
      <c r="C57" s="23"/>
      <c r="D57" s="23" t="s">
        <v>643</v>
      </c>
      <c r="E57" s="23"/>
      <c r="F57" s="23"/>
      <c r="G57" s="23"/>
      <c r="H57" s="23"/>
      <c r="I57" s="23"/>
      <c r="J57" s="23"/>
      <c r="K57" s="23"/>
      <c r="L57"/>
      <c r="M57"/>
      <c r="N57"/>
      <c r="O57"/>
      <c r="P57"/>
      <c r="Q57"/>
      <c r="R57"/>
      <c r="S57"/>
      <c r="T57"/>
      <c r="U57"/>
      <c r="V57"/>
      <c r="W57"/>
      <c r="X57"/>
      <c r="Y57"/>
      <c r="Z57"/>
      <c r="AA57"/>
      <c r="AB57"/>
      <c r="AC57" s="23"/>
      <c r="AD57" s="39"/>
      <c r="AE57" s="39" t="s">
        <v>657</v>
      </c>
      <c r="AF57" s="39"/>
      <c r="AG57" s="39"/>
      <c r="AH57" s="39"/>
      <c r="AI57" s="39"/>
      <c r="AJ57" s="39"/>
      <c r="AK57" s="39"/>
      <c r="AL57" s="39"/>
      <c r="AM57" s="151"/>
      <c r="AN57" s="151"/>
      <c r="AO57" s="151"/>
      <c r="AP57" s="151"/>
      <c r="AQ57" s="151"/>
      <c r="AR57" s="151"/>
      <c r="AS57" s="151"/>
      <c r="AT57" s="151"/>
      <c r="AU57" s="151"/>
      <c r="AV57" s="151"/>
      <c r="AW57" s="151"/>
      <c r="AX57" s="151"/>
      <c r="AY57" s="151"/>
      <c r="AZ57" s="151"/>
      <c r="BA57" s="151"/>
      <c r="BB57" s="151"/>
      <c r="BC57" s="151"/>
      <c r="BD57" s="151"/>
      <c r="BE57" s="151"/>
      <c r="BF57" s="151"/>
      <c r="BG57" s="164"/>
    </row>
    <row r="58" spans="1:59" ht="13.5" customHeight="1">
      <c r="A58" s="23"/>
      <c r="B58" s="23"/>
      <c r="C58" s="23"/>
      <c r="D58" s="23" t="s">
        <v>639</v>
      </c>
      <c r="E58" s="23"/>
      <c r="F58" s="23"/>
      <c r="G58" s="23"/>
      <c r="H58" s="23"/>
      <c r="I58" s="23"/>
      <c r="J58" s="23"/>
      <c r="K58" s="23"/>
      <c r="L58"/>
      <c r="M58"/>
      <c r="N58"/>
      <c r="O58"/>
      <c r="P58"/>
      <c r="Q58"/>
      <c r="R58"/>
      <c r="S58"/>
      <c r="T58"/>
      <c r="U58"/>
      <c r="V58"/>
      <c r="W58"/>
      <c r="X58" s="97"/>
      <c r="Y58" s="97"/>
      <c r="Z58" s="97"/>
      <c r="AA58" s="97"/>
      <c r="AB58"/>
      <c r="AC58"/>
      <c r="AD58"/>
      <c r="AE58" s="39" t="s">
        <v>658</v>
      </c>
      <c r="AF58" s="39"/>
      <c r="AG58" s="39"/>
      <c r="AH58" s="39"/>
      <c r="AI58" s="39"/>
      <c r="AJ58" s="39"/>
      <c r="AK58" s="39"/>
      <c r="AL58" s="39"/>
      <c r="AM58" s="151"/>
      <c r="AN58" s="151"/>
      <c r="AO58" s="151"/>
      <c r="AP58" s="151"/>
      <c r="AQ58" s="151"/>
      <c r="AR58" s="151"/>
      <c r="AS58" s="151"/>
      <c r="AT58" s="151"/>
      <c r="AU58" s="151"/>
      <c r="AV58" s="151"/>
      <c r="AW58" s="151"/>
      <c r="AX58" s="151"/>
      <c r="AY58" s="151"/>
      <c r="AZ58" s="151"/>
      <c r="BA58" s="151"/>
      <c r="BB58" s="151"/>
      <c r="BC58" s="151"/>
      <c r="BD58" s="151"/>
      <c r="BE58" s="151"/>
      <c r="BF58" s="151"/>
    </row>
    <row r="59" spans="1:59" ht="13.5" customHeight="1">
      <c r="A59"/>
      <c r="B59"/>
      <c r="C59"/>
      <c r="D59"/>
      <c r="E59"/>
      <c r="F59"/>
      <c r="G59"/>
      <c r="H59"/>
      <c r="I59"/>
      <c r="J59"/>
      <c r="K59"/>
      <c r="L59"/>
      <c r="M59"/>
      <c r="N59"/>
      <c r="O59"/>
      <c r="P59"/>
      <c r="Q59"/>
      <c r="R59"/>
      <c r="S59"/>
      <c r="T59"/>
      <c r="U59"/>
      <c r="V59"/>
      <c r="W59"/>
      <c r="X59" s="97"/>
      <c r="Y59" s="97"/>
      <c r="Z59" s="97"/>
      <c r="AA59" s="97"/>
      <c r="AB59"/>
      <c r="AC59"/>
      <c r="AD59"/>
      <c r="AE59" s="39" t="s">
        <v>660</v>
      </c>
      <c r="AF59" s="39"/>
      <c r="AG59" s="39"/>
      <c r="AH59" s="39"/>
      <c r="AI59" s="39"/>
      <c r="AJ59" s="39"/>
      <c r="AK59" s="39"/>
      <c r="AL59" s="39"/>
      <c r="AM59" s="151"/>
      <c r="AN59" s="151"/>
      <c r="AO59" s="151"/>
      <c r="AP59" s="151"/>
      <c r="AQ59" s="151"/>
      <c r="AR59" s="151"/>
      <c r="AS59" s="151"/>
      <c r="AT59" s="151"/>
      <c r="AU59" s="151"/>
      <c r="AV59" s="151"/>
      <c r="AW59" s="151"/>
      <c r="AX59" s="151"/>
      <c r="AY59" s="151"/>
      <c r="AZ59" s="151"/>
      <c r="BA59" s="151"/>
      <c r="BB59" s="151"/>
      <c r="BC59" s="151"/>
      <c r="BD59" s="151"/>
      <c r="BE59" s="151"/>
      <c r="BF59" s="151"/>
    </row>
    <row r="60" spans="1:59" ht="13.5" customHeight="1">
      <c r="A60"/>
      <c r="B60"/>
      <c r="C60"/>
      <c r="D60"/>
      <c r="E60"/>
      <c r="F60"/>
      <c r="G60"/>
      <c r="H60"/>
      <c r="I60"/>
      <c r="J60"/>
      <c r="K60"/>
      <c r="L60"/>
      <c r="M60"/>
      <c r="N60"/>
      <c r="O60"/>
      <c r="P60"/>
      <c r="Q60"/>
      <c r="R60"/>
      <c r="S60"/>
      <c r="T60"/>
      <c r="U60"/>
      <c r="V60"/>
      <c r="W60"/>
      <c r="X60"/>
      <c r="Y60"/>
      <c r="Z60"/>
      <c r="AA60"/>
      <c r="AB60"/>
      <c r="AC60"/>
      <c r="AD60"/>
      <c r="AE60" s="39" t="s">
        <v>661</v>
      </c>
      <c r="AF60" s="39"/>
      <c r="AG60" s="39"/>
      <c r="AH60" s="39"/>
      <c r="AI60" s="39"/>
      <c r="AJ60" s="39"/>
      <c r="AK60" s="39"/>
      <c r="AL60" s="39"/>
      <c r="AM60" s="151"/>
      <c r="AN60" s="151"/>
      <c r="AO60" s="151"/>
      <c r="AP60" s="151"/>
      <c r="AQ60" s="151"/>
      <c r="AR60" s="151"/>
      <c r="AS60" s="151"/>
      <c r="AT60" s="151"/>
      <c r="AU60" s="151"/>
      <c r="AV60" s="151"/>
      <c r="AW60" s="151"/>
      <c r="AX60" s="151"/>
      <c r="AY60" s="151"/>
      <c r="AZ60" s="151"/>
      <c r="BA60" s="151"/>
      <c r="BB60" s="151"/>
      <c r="BC60" s="151"/>
      <c r="BD60" s="151"/>
      <c r="BE60" s="151"/>
      <c r="BF60" s="151"/>
    </row>
    <row r="61" spans="1:59" ht="13.5" customHeight="1">
      <c r="A61"/>
      <c r="B61"/>
      <c r="C61"/>
      <c r="D61"/>
      <c r="E61"/>
      <c r="F61"/>
      <c r="G61"/>
      <c r="H61"/>
      <c r="I61"/>
      <c r="J61"/>
      <c r="K61"/>
      <c r="L61"/>
      <c r="M61"/>
      <c r="N61"/>
      <c r="O61"/>
      <c r="P61"/>
      <c r="Q61"/>
      <c r="R61"/>
      <c r="S61"/>
      <c r="T61"/>
      <c r="U61"/>
      <c r="V61"/>
      <c r="W61"/>
      <c r="X61"/>
      <c r="Y61"/>
      <c r="Z61"/>
      <c r="AA61"/>
      <c r="AB61"/>
      <c r="AC61"/>
      <c r="AD61"/>
      <c r="AE61" s="39" t="s">
        <v>758</v>
      </c>
      <c r="AH61" s="39"/>
      <c r="AI61" s="39"/>
      <c r="AJ61" s="39"/>
      <c r="AK61" s="39"/>
      <c r="AL61" s="39"/>
      <c r="AM61" s="151"/>
      <c r="AN61" s="151"/>
      <c r="AO61" s="151"/>
      <c r="AP61" s="151"/>
      <c r="AQ61" s="151"/>
      <c r="AR61" s="151"/>
      <c r="AS61" s="151"/>
      <c r="AT61" s="151"/>
      <c r="AU61" s="151"/>
      <c r="AV61" s="151"/>
      <c r="AW61" s="151"/>
      <c r="AX61" s="151"/>
      <c r="AY61" s="151"/>
      <c r="AZ61" s="151"/>
      <c r="BA61" s="151"/>
      <c r="BB61" s="151"/>
      <c r="BC61" s="151"/>
      <c r="BD61" s="151"/>
      <c r="BE61" s="151"/>
      <c r="BF61" s="151"/>
    </row>
    <row r="62" spans="1:59">
      <c r="A62"/>
      <c r="B62"/>
      <c r="C62"/>
      <c r="D62"/>
      <c r="E62"/>
      <c r="F62"/>
      <c r="G62"/>
      <c r="H62"/>
      <c r="I62"/>
      <c r="J62"/>
      <c r="K62"/>
      <c r="L62"/>
      <c r="M62"/>
      <c r="N62"/>
      <c r="O62"/>
      <c r="P62"/>
      <c r="Q62"/>
      <c r="R62"/>
      <c r="S62"/>
      <c r="T62"/>
      <c r="U62"/>
      <c r="V62"/>
      <c r="W62"/>
      <c r="X62"/>
      <c r="Y62"/>
      <c r="Z62"/>
      <c r="AA62"/>
      <c r="AB62"/>
      <c r="AC62"/>
      <c r="AD62"/>
      <c r="AE62" s="39" t="s">
        <v>757</v>
      </c>
      <c r="AI62" s="39"/>
      <c r="AJ62" s="39"/>
      <c r="AK62" s="39"/>
      <c r="AL62" s="39"/>
      <c r="AM62" s="151"/>
      <c r="AN62" s="151"/>
      <c r="AO62" s="151"/>
      <c r="AP62" s="151"/>
      <c r="AQ62" s="151"/>
      <c r="AR62" s="151"/>
      <c r="AS62" s="151"/>
      <c r="AT62" s="151"/>
      <c r="AU62" s="151"/>
      <c r="AV62" s="151"/>
      <c r="AW62" s="151"/>
      <c r="AX62" s="151"/>
      <c r="AY62" s="151"/>
      <c r="AZ62" s="151"/>
      <c r="BA62" s="151"/>
      <c r="BB62" s="151"/>
      <c r="BC62" s="151"/>
      <c r="BD62" s="151"/>
      <c r="BE62" s="151"/>
      <c r="BF62" s="151"/>
    </row>
    <row r="63" spans="1:59">
      <c r="A63"/>
      <c r="B63"/>
      <c r="C63"/>
      <c r="D63"/>
      <c r="E63"/>
      <c r="F63"/>
      <c r="G63"/>
      <c r="H63"/>
      <c r="I63"/>
      <c r="J63"/>
      <c r="K63"/>
      <c r="L63"/>
      <c r="M63"/>
      <c r="N63"/>
      <c r="O63"/>
      <c r="P63"/>
      <c r="Q63"/>
      <c r="R63"/>
      <c r="S63"/>
      <c r="T63"/>
      <c r="U63"/>
      <c r="V63"/>
      <c r="W63"/>
      <c r="X63"/>
      <c r="Y63"/>
      <c r="Z63"/>
      <c r="AA63"/>
      <c r="AB63"/>
      <c r="AC63"/>
      <c r="AD63"/>
      <c r="AH63" s="39"/>
      <c r="AI63"/>
      <c r="AJ63"/>
      <c r="AK63"/>
      <c r="AL63"/>
      <c r="AM63"/>
      <c r="AN63"/>
      <c r="AO63"/>
      <c r="AP63"/>
      <c r="AQ63"/>
      <c r="AR63"/>
      <c r="AS63"/>
      <c r="AT63"/>
      <c r="AU63"/>
      <c r="AV63"/>
      <c r="AW63"/>
      <c r="AX63"/>
      <c r="AY63"/>
      <c r="AZ63"/>
      <c r="BA63"/>
      <c r="BB63"/>
      <c r="BC63"/>
      <c r="BD63"/>
      <c r="BE63"/>
      <c r="BF63"/>
    </row>
    <row r="64" spans="1:59">
      <c r="A64" s="161" t="s">
        <v>85</v>
      </c>
      <c r="B64" s="162"/>
      <c r="C64" s="162"/>
      <c r="D64" s="162"/>
      <c r="E64" s="162"/>
      <c r="F64" s="163"/>
      <c r="H64" s="192" t="s">
        <v>752</v>
      </c>
      <c r="U64" s="941" t="s">
        <v>810</v>
      </c>
      <c r="V64" s="941"/>
      <c r="W64" s="450"/>
      <c r="X64" s="440" t="s">
        <v>442</v>
      </c>
      <c r="Y64" s="450"/>
      <c r="Z64" s="440" t="s">
        <v>812</v>
      </c>
      <c r="AA64" s="450"/>
      <c r="AB64" s="440" t="s">
        <v>444</v>
      </c>
    </row>
    <row r="65" spans="1:61" ht="13.5" customHeight="1"/>
    <row r="66" spans="1:61" ht="24.9" customHeight="1">
      <c r="A66" s="947" t="s">
        <v>735</v>
      </c>
      <c r="B66" s="947"/>
      <c r="C66" s="947"/>
      <c r="D66" s="947"/>
      <c r="E66" s="947"/>
      <c r="F66" s="947"/>
      <c r="G66" s="947"/>
      <c r="H66" s="947"/>
      <c r="I66" s="947"/>
      <c r="J66" s="947"/>
      <c r="K66" s="947"/>
      <c r="L66" s="947"/>
      <c r="M66" s="947"/>
      <c r="N66" s="947"/>
      <c r="O66" s="947"/>
      <c r="P66" s="947"/>
      <c r="Q66" s="947"/>
      <c r="R66" s="947"/>
      <c r="S66" s="947"/>
      <c r="T66" s="947"/>
      <c r="U66" s="947"/>
      <c r="V66" s="947"/>
      <c r="W66" s="947"/>
      <c r="X66" s="947"/>
      <c r="Y66" s="947"/>
      <c r="Z66" s="947"/>
      <c r="AA66" s="947"/>
      <c r="AB66" s="947"/>
      <c r="BH66" s="165"/>
    </row>
    <row r="67" spans="1:61" ht="21" customHeight="1">
      <c r="A67" s="936" t="s">
        <v>736</v>
      </c>
      <c r="B67" s="936"/>
      <c r="C67" s="936"/>
      <c r="D67" s="936"/>
      <c r="E67" s="936"/>
      <c r="F67" s="936"/>
      <c r="G67" s="936"/>
      <c r="H67" s="936"/>
      <c r="I67" s="936"/>
      <c r="J67" s="936"/>
      <c r="K67" s="936"/>
      <c r="L67" s="936"/>
      <c r="M67" s="936"/>
      <c r="N67" s="936"/>
      <c r="O67" s="936"/>
      <c r="P67" s="936"/>
      <c r="Q67" s="936"/>
      <c r="R67" s="936"/>
      <c r="S67" s="936"/>
      <c r="T67" s="936"/>
      <c r="U67" s="936"/>
      <c r="V67" s="936"/>
      <c r="W67" s="936"/>
      <c r="X67" s="936"/>
      <c r="Y67" s="936"/>
      <c r="Z67" s="936"/>
      <c r="AA67" s="936"/>
      <c r="AB67" s="936"/>
      <c r="BI67" s="165"/>
    </row>
    <row r="68" spans="1:61" ht="13.5" customHeight="1">
      <c r="A68" s="97"/>
      <c r="B68" s="97"/>
      <c r="C68" s="97"/>
      <c r="D68" s="97"/>
      <c r="E68" s="97"/>
      <c r="F68" s="97"/>
      <c r="G68" s="97"/>
      <c r="H68" s="97"/>
      <c r="I68" s="97"/>
      <c r="J68" s="97"/>
      <c r="K68" s="97"/>
      <c r="L68" s="97"/>
      <c r="M68" s="97"/>
      <c r="N68" s="97"/>
      <c r="O68" s="160"/>
      <c r="P68" s="97"/>
      <c r="Q68" s="97"/>
      <c r="R68" s="97"/>
      <c r="S68" s="97"/>
      <c r="T68" s="97"/>
      <c r="U68" s="97"/>
      <c r="V68" s="97"/>
      <c r="W68" s="97"/>
      <c r="X68" s="97"/>
      <c r="Y68" s="97"/>
      <c r="Z68" s="97"/>
      <c r="AA68" s="97"/>
      <c r="AB68" s="97"/>
    </row>
    <row r="69" spans="1:61" ht="13.5" customHeight="1">
      <c r="A69" s="937" t="s">
        <v>627</v>
      </c>
      <c r="B69" s="937"/>
      <c r="C69" s="937"/>
      <c r="E69" s="602"/>
      <c r="F69" s="602"/>
      <c r="G69" s="602"/>
      <c r="H69" s="602"/>
      <c r="I69" s="602"/>
      <c r="J69" s="602"/>
      <c r="K69" s="602"/>
      <c r="L69" s="602"/>
      <c r="M69" s="602"/>
      <c r="N69" s="92"/>
      <c r="O69" s="97"/>
      <c r="P69" s="97"/>
      <c r="Q69" s="160" t="s">
        <v>86</v>
      </c>
      <c r="R69" s="97"/>
      <c r="S69" s="97"/>
      <c r="T69" s="97"/>
      <c r="U69" s="97"/>
      <c r="V69" s="97"/>
      <c r="W69" s="97"/>
      <c r="X69" s="97"/>
      <c r="Y69" s="97"/>
      <c r="Z69" s="97"/>
      <c r="AA69" s="97"/>
      <c r="AB69" s="97"/>
      <c r="AE69" s="164" t="s">
        <v>673</v>
      </c>
    </row>
    <row r="70" spans="1:61" ht="13.5" customHeight="1">
      <c r="A70" s="938"/>
      <c r="B70" s="938"/>
      <c r="C70" s="938"/>
      <c r="E70" s="622"/>
      <c r="F70" s="622"/>
      <c r="G70" s="622"/>
      <c r="H70" s="622"/>
      <c r="I70" s="622"/>
      <c r="J70" s="622"/>
      <c r="K70" s="622"/>
      <c r="L70" s="622"/>
      <c r="M70" s="622"/>
      <c r="N70" s="92"/>
      <c r="O70" s="933" t="s">
        <v>480</v>
      </c>
      <c r="P70" s="933"/>
      <c r="Q70" s="933"/>
      <c r="R70" s="933"/>
      <c r="S70"/>
      <c r="T70" s="602" t="s">
        <v>628</v>
      </c>
      <c r="U70" s="602"/>
      <c r="V70" s="602"/>
      <c r="W70" s="602"/>
      <c r="X70" s="602"/>
      <c r="Y70" s="602"/>
      <c r="Z70" s="602"/>
      <c r="AA70" s="602"/>
      <c r="AB70" s="602"/>
      <c r="AC70" s="97"/>
      <c r="AE70" s="846" t="s">
        <v>28</v>
      </c>
      <c r="AF70" s="846"/>
      <c r="AG70" s="846"/>
      <c r="AH70" s="919"/>
      <c r="AI70" s="920"/>
      <c r="AJ70" s="920"/>
      <c r="AK70" s="920"/>
      <c r="AL70" s="920"/>
      <c r="AM70" s="920"/>
      <c r="AN70" s="920"/>
      <c r="AO70" s="920"/>
      <c r="AP70" s="920"/>
      <c r="AQ70" s="920"/>
      <c r="AR70" s="921"/>
      <c r="AS70" s="846" t="s">
        <v>56</v>
      </c>
      <c r="AT70" s="846"/>
      <c r="AU70" s="846"/>
      <c r="AV70" s="919"/>
      <c r="AW70" s="920"/>
      <c r="AX70" s="920"/>
      <c r="AY70" s="920"/>
      <c r="AZ70" s="920"/>
      <c r="BA70" s="920"/>
      <c r="BB70" s="920"/>
      <c r="BC70" s="920"/>
      <c r="BD70" s="920"/>
      <c r="BE70" s="920"/>
      <c r="BF70" s="921"/>
    </row>
    <row r="71" spans="1:61" ht="13.5" customHeight="1">
      <c r="A71" s="49"/>
      <c r="B71" s="49"/>
      <c r="C71" s="49"/>
      <c r="D71" s="6"/>
      <c r="E71" s="939"/>
      <c r="F71" s="939"/>
      <c r="G71" s="939"/>
      <c r="H71" s="939"/>
      <c r="I71" s="939"/>
      <c r="J71" s="939"/>
      <c r="K71" s="939"/>
      <c r="L71" s="939"/>
      <c r="M71" s="6"/>
      <c r="O71" s="933"/>
      <c r="P71" s="933"/>
      <c r="Q71" s="933"/>
      <c r="R71" s="933"/>
      <c r="S71"/>
      <c r="T71" s="940"/>
      <c r="U71" s="940"/>
      <c r="V71" s="940"/>
      <c r="W71" s="940"/>
      <c r="X71" s="940"/>
      <c r="Y71" s="940"/>
      <c r="Z71" s="940"/>
      <c r="AA71" s="940"/>
      <c r="AB71" s="940"/>
      <c r="AC71" s="97"/>
      <c r="AE71" s="846"/>
      <c r="AF71" s="846"/>
      <c r="AG71" s="846"/>
      <c r="AH71" s="922"/>
      <c r="AI71" s="923"/>
      <c r="AJ71" s="923"/>
      <c r="AK71" s="923"/>
      <c r="AL71" s="923"/>
      <c r="AM71" s="923"/>
      <c r="AN71" s="923"/>
      <c r="AO71" s="923"/>
      <c r="AP71" s="923"/>
      <c r="AQ71" s="923"/>
      <c r="AR71" s="924"/>
      <c r="AS71" s="846"/>
      <c r="AT71" s="846"/>
      <c r="AU71" s="846"/>
      <c r="AV71" s="922"/>
      <c r="AW71" s="923"/>
      <c r="AX71" s="923"/>
      <c r="AY71" s="923"/>
      <c r="AZ71" s="923"/>
      <c r="BA71" s="923"/>
      <c r="BB71" s="923"/>
      <c r="BC71" s="923"/>
      <c r="BD71" s="923"/>
      <c r="BE71" s="923"/>
      <c r="BF71" s="924"/>
    </row>
    <row r="72" spans="1:61" ht="13.5" customHeight="1">
      <c r="A72" s="18"/>
      <c r="B72" s="18"/>
      <c r="C72" s="18"/>
      <c r="D72" s="18"/>
      <c r="E72" s="18"/>
      <c r="F72" s="18"/>
      <c r="G72" s="18"/>
      <c r="H72" s="18"/>
      <c r="I72" s="18"/>
      <c r="J72" s="18"/>
      <c r="K72" s="18"/>
      <c r="L72" s="18"/>
      <c r="M72" s="18"/>
      <c r="O72" s="154"/>
      <c r="P72" s="154"/>
      <c r="Q72" s="154"/>
      <c r="R72" s="154"/>
      <c r="S72"/>
      <c r="T72" s="6"/>
      <c r="U72" s="380" t="s">
        <v>87</v>
      </c>
      <c r="V72" s="966"/>
      <c r="W72" s="966"/>
      <c r="X72" s="966"/>
      <c r="Y72" s="966"/>
      <c r="Z72" s="966"/>
      <c r="AA72" s="966"/>
      <c r="AB72" s="966"/>
      <c r="AE72" s="166" t="s">
        <v>60</v>
      </c>
      <c r="AF72" s="167"/>
      <c r="AG72" s="168"/>
      <c r="AH72" s="330"/>
      <c r="AI72" s="108" t="s">
        <v>628</v>
      </c>
      <c r="AJ72" s="820"/>
      <c r="AK72" s="820"/>
      <c r="AL72" s="820"/>
      <c r="AM72" s="824"/>
      <c r="AN72" s="824"/>
      <c r="AO72" s="824"/>
      <c r="AP72" s="824"/>
      <c r="AQ72" s="824"/>
      <c r="AR72" s="824"/>
      <c r="AS72" s="824"/>
      <c r="AT72" s="824"/>
      <c r="AU72" s="824"/>
      <c r="AV72" s="824"/>
      <c r="AW72" s="824"/>
      <c r="AX72" s="824"/>
      <c r="AY72" s="824"/>
      <c r="AZ72" s="824"/>
      <c r="BA72" s="824"/>
      <c r="BB72" s="824"/>
      <c r="BC72" s="824"/>
      <c r="BD72" s="824"/>
      <c r="BE72" s="824"/>
      <c r="BF72" s="825"/>
    </row>
    <row r="73" spans="1:61" ht="13.5" customHeight="1">
      <c r="A73" s="624" t="s">
        <v>478</v>
      </c>
      <c r="B73" s="625"/>
      <c r="C73" s="626"/>
      <c r="D73" s="925"/>
      <c r="E73" s="926"/>
      <c r="F73" s="926"/>
      <c r="G73" s="926"/>
      <c r="H73" s="926"/>
      <c r="I73" s="926"/>
      <c r="J73" s="926"/>
      <c r="K73" s="926"/>
      <c r="L73" s="927"/>
      <c r="M73"/>
      <c r="O73" s="154"/>
      <c r="P73" s="154"/>
      <c r="Q73" s="154"/>
      <c r="R73" s="154"/>
      <c r="S73"/>
      <c r="T73" s="18"/>
      <c r="U73" s="438" t="s">
        <v>88</v>
      </c>
      <c r="V73" s="966"/>
      <c r="W73" s="966"/>
      <c r="X73" s="966"/>
      <c r="Y73" s="966"/>
      <c r="Z73" s="966"/>
      <c r="AA73" s="966"/>
      <c r="AB73" s="966"/>
      <c r="AE73" s="169" t="s">
        <v>64</v>
      </c>
      <c r="AF73" s="170"/>
      <c r="AG73" s="171"/>
      <c r="AH73" s="87"/>
      <c r="AI73" s="278"/>
      <c r="AJ73" s="278"/>
      <c r="AK73" s="278"/>
      <c r="AL73" s="278"/>
      <c r="AM73" s="278"/>
      <c r="AN73" s="278"/>
      <c r="AO73" s="278"/>
      <c r="AP73" s="278"/>
      <c r="AQ73" s="278"/>
      <c r="AR73" s="278"/>
      <c r="AS73" s="278"/>
      <c r="AT73" s="278"/>
      <c r="AU73" s="278"/>
      <c r="AV73" s="278"/>
      <c r="AW73" s="278"/>
      <c r="AX73" s="674" t="s">
        <v>626</v>
      </c>
      <c r="AY73" s="674"/>
      <c r="AZ73" s="931"/>
      <c r="BA73" s="931"/>
      <c r="BB73" s="931"/>
      <c r="BC73" s="931"/>
      <c r="BD73" s="931"/>
      <c r="BE73" s="931"/>
      <c r="BF73" s="932"/>
    </row>
    <row r="74" spans="1:61" ht="13.5" customHeight="1">
      <c r="A74" s="723"/>
      <c r="B74" s="642"/>
      <c r="C74" s="643"/>
      <c r="D74" s="928"/>
      <c r="E74" s="929"/>
      <c r="F74" s="929"/>
      <c r="G74" s="929"/>
      <c r="H74" s="929"/>
      <c r="I74" s="929"/>
      <c r="J74" s="929"/>
      <c r="K74" s="929"/>
      <c r="L74" s="930"/>
      <c r="M74"/>
      <c r="O74" s="933" t="s">
        <v>435</v>
      </c>
      <c r="P74" s="933"/>
      <c r="Q74" s="933"/>
      <c r="R74" s="933"/>
      <c r="S74"/>
      <c r="T74" s="602"/>
      <c r="U74" s="602"/>
      <c r="V74" s="602"/>
      <c r="W74" s="602"/>
      <c r="X74" s="602"/>
      <c r="Y74" s="602"/>
      <c r="Z74" s="602"/>
      <c r="AA74" s="602"/>
      <c r="AB74" s="602"/>
      <c r="AE74" s="172" t="s">
        <v>65</v>
      </c>
      <c r="AF74" s="173"/>
      <c r="AG74" s="174"/>
      <c r="AH74" s="86"/>
      <c r="AI74" s="820"/>
      <c r="AJ74" s="820"/>
      <c r="AK74" s="820"/>
      <c r="AL74" s="820"/>
      <c r="AM74" s="820"/>
      <c r="AN74" s="820"/>
      <c r="AO74" s="820"/>
      <c r="AP74" s="820"/>
      <c r="AQ74" s="820"/>
      <c r="AR74" s="820"/>
      <c r="AS74" s="820"/>
      <c r="AT74" s="820"/>
      <c r="AU74" s="820"/>
      <c r="AV74" s="820"/>
      <c r="AW74" s="820"/>
      <c r="AX74" s="820"/>
      <c r="AY74" s="820"/>
      <c r="AZ74" s="820"/>
      <c r="BA74" s="820"/>
      <c r="BB74" s="820"/>
      <c r="BC74" s="820"/>
      <c r="BD74" s="820"/>
      <c r="BE74" s="820"/>
      <c r="BF74" s="821"/>
    </row>
    <row r="75" spans="1:61" ht="13.5" customHeight="1">
      <c r="D75" s="92"/>
      <c r="M75" s="108"/>
      <c r="O75" s="933"/>
      <c r="P75" s="933"/>
      <c r="Q75" s="933"/>
      <c r="R75" s="933"/>
      <c r="S75"/>
      <c r="T75" s="602"/>
      <c r="U75" s="602"/>
      <c r="V75" s="602"/>
      <c r="W75" s="602"/>
      <c r="X75" s="602"/>
      <c r="Y75" s="602"/>
      <c r="Z75" s="602"/>
      <c r="AA75" s="602"/>
      <c r="AB75" s="602"/>
      <c r="AE75" s="169" t="s">
        <v>66</v>
      </c>
      <c r="AF75" s="170"/>
      <c r="AG75" s="171"/>
      <c r="AH75" s="87"/>
      <c r="AI75" s="822"/>
      <c r="AJ75" s="822"/>
      <c r="AK75" s="822"/>
      <c r="AL75" s="822"/>
      <c r="AM75" s="822"/>
      <c r="AN75" s="822"/>
      <c r="AO75" s="822"/>
      <c r="AP75" s="822"/>
      <c r="AQ75" s="822"/>
      <c r="AR75" s="822"/>
      <c r="AS75" s="822"/>
      <c r="AT75" s="822"/>
      <c r="AU75" s="822"/>
      <c r="AV75" s="822"/>
      <c r="AW75" s="822"/>
      <c r="AX75" s="822"/>
      <c r="AY75" s="822"/>
      <c r="AZ75" s="822"/>
      <c r="BA75" s="822"/>
      <c r="BB75" s="822"/>
      <c r="BC75" s="822"/>
      <c r="BD75" s="822"/>
      <c r="BE75" s="822"/>
      <c r="BF75" s="823"/>
    </row>
    <row r="76" spans="1:61" ht="13.5" customHeight="1">
      <c r="A76" s="97"/>
      <c r="B76" s="97"/>
      <c r="C76" s="97"/>
      <c r="O76" s="933" t="s">
        <v>436</v>
      </c>
      <c r="P76" s="933"/>
      <c r="Q76" s="933"/>
      <c r="R76" s="933"/>
      <c r="S76"/>
      <c r="T76" s="934"/>
      <c r="U76" s="934"/>
      <c r="V76" s="934"/>
      <c r="W76" s="934"/>
      <c r="X76" s="934"/>
      <c r="Y76" s="934"/>
      <c r="Z76" s="934"/>
      <c r="AA76" s="934"/>
      <c r="AB76" s="747" t="s">
        <v>805</v>
      </c>
      <c r="AD76" s="97"/>
      <c r="AE76" s="670" t="s">
        <v>68</v>
      </c>
      <c r="AF76" s="671"/>
      <c r="AG76" s="672"/>
      <c r="AH76" s="175"/>
      <c r="AI76" s="88" t="s">
        <v>511</v>
      </c>
      <c r="AJ76" s="826" t="s">
        <v>810</v>
      </c>
      <c r="AK76" s="826"/>
      <c r="AL76" s="321"/>
      <c r="AM76" s="320" t="s">
        <v>442</v>
      </c>
      <c r="AN76" s="321"/>
      <c r="AO76" s="320" t="s">
        <v>812</v>
      </c>
      <c r="AP76" s="321"/>
      <c r="AQ76" s="320" t="s">
        <v>813</v>
      </c>
      <c r="AR76" s="252"/>
      <c r="AS76" s="670" t="s">
        <v>69</v>
      </c>
      <c r="AT76" s="671"/>
      <c r="AU76" s="672"/>
      <c r="AV76" s="324"/>
      <c r="AW76" s="828" t="s">
        <v>810</v>
      </c>
      <c r="AX76" s="828"/>
      <c r="AY76" s="826"/>
      <c r="AZ76" s="830" t="s">
        <v>442</v>
      </c>
      <c r="BA76" s="826"/>
      <c r="BB76" s="830" t="s">
        <v>443</v>
      </c>
      <c r="BC76" s="826"/>
      <c r="BD76" s="830" t="s">
        <v>444</v>
      </c>
      <c r="BE76" s="320"/>
      <c r="BF76" s="325"/>
    </row>
    <row r="77" spans="1:61" ht="13.5" customHeight="1">
      <c r="A77" s="97"/>
      <c r="B77" s="97"/>
      <c r="C77" s="97"/>
      <c r="D77" s="97"/>
      <c r="E77" s="97"/>
      <c r="F77" s="97"/>
      <c r="G77" s="97"/>
      <c r="H77" s="97"/>
      <c r="I77" s="97"/>
      <c r="J77" s="97"/>
      <c r="K77" s="97"/>
      <c r="L77" s="97"/>
      <c r="M77" s="97"/>
      <c r="O77" s="933"/>
      <c r="P77" s="933"/>
      <c r="Q77" s="933"/>
      <c r="R77" s="933"/>
      <c r="S77"/>
      <c r="T77" s="935"/>
      <c r="U77" s="935"/>
      <c r="V77" s="935"/>
      <c r="W77" s="935"/>
      <c r="X77" s="935"/>
      <c r="Y77" s="935"/>
      <c r="Z77" s="935"/>
      <c r="AA77" s="935"/>
      <c r="AB77" s="642"/>
      <c r="AD77" s="97"/>
      <c r="AE77" s="673"/>
      <c r="AF77" s="674"/>
      <c r="AG77" s="675"/>
      <c r="AH77" s="176"/>
      <c r="AI77" s="89" t="s">
        <v>519</v>
      </c>
      <c r="AJ77" s="827" t="s">
        <v>810</v>
      </c>
      <c r="AK77" s="827"/>
      <c r="AL77" s="322"/>
      <c r="AM77" s="323" t="s">
        <v>442</v>
      </c>
      <c r="AN77" s="322"/>
      <c r="AO77" s="323" t="s">
        <v>812</v>
      </c>
      <c r="AP77" s="322"/>
      <c r="AQ77" s="323" t="s">
        <v>813</v>
      </c>
      <c r="AR77" s="159"/>
      <c r="AS77" s="673"/>
      <c r="AT77" s="674"/>
      <c r="AU77" s="675"/>
      <c r="AV77" s="326"/>
      <c r="AW77" s="829"/>
      <c r="AX77" s="829"/>
      <c r="AY77" s="827"/>
      <c r="AZ77" s="831"/>
      <c r="BA77" s="827"/>
      <c r="BB77" s="831"/>
      <c r="BC77" s="827"/>
      <c r="BD77" s="831"/>
      <c r="BE77" s="327"/>
      <c r="BF77" s="328"/>
    </row>
    <row r="78" spans="1:61" ht="13.5" customHeight="1">
      <c r="A78" s="177" t="s">
        <v>89</v>
      </c>
      <c r="B78" s="97"/>
      <c r="C78" s="97"/>
      <c r="D78" s="97"/>
      <c r="E78" s="97"/>
      <c r="F78" s="97"/>
      <c r="G78" s="97"/>
      <c r="H78" s="97"/>
      <c r="I78" s="97"/>
      <c r="J78" s="97"/>
      <c r="K78" s="97"/>
      <c r="L78" s="97"/>
      <c r="M78" s="97"/>
      <c r="O78" s="97"/>
      <c r="P78" s="97"/>
      <c r="Q78" s="97"/>
      <c r="R78" s="97"/>
      <c r="S78" s="97"/>
      <c r="T78" s="97"/>
      <c r="U78" s="97"/>
      <c r="V78" s="97"/>
      <c r="W78" s="97"/>
      <c r="X78" s="97"/>
      <c r="Y78" s="97"/>
      <c r="Z78" s="97"/>
      <c r="AA78" s="97"/>
      <c r="AB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row>
    <row r="79" spans="1:61" ht="13.5" customHeight="1">
      <c r="A79" s="172" t="s">
        <v>65</v>
      </c>
      <c r="B79" s="173"/>
      <c r="C79" s="174"/>
      <c r="D79" s="86"/>
      <c r="E79" s="711"/>
      <c r="F79" s="711"/>
      <c r="G79" s="711"/>
      <c r="H79" s="711"/>
      <c r="I79" s="711"/>
      <c r="J79" s="711"/>
      <c r="K79" s="711"/>
      <c r="L79" s="711"/>
      <c r="M79" s="711"/>
      <c r="N79" s="711"/>
      <c r="O79" s="711"/>
      <c r="P79" s="711"/>
      <c r="Q79" s="711"/>
      <c r="R79" s="711"/>
      <c r="S79" s="711"/>
      <c r="T79" s="711"/>
      <c r="U79" s="711"/>
      <c r="V79" s="711"/>
      <c r="W79" s="711"/>
      <c r="X79" s="711"/>
      <c r="Y79" s="711"/>
      <c r="Z79" s="711"/>
      <c r="AA79" s="711"/>
      <c r="AB79" s="712"/>
      <c r="AD79" s="97"/>
      <c r="AE79" s="832" t="s">
        <v>623</v>
      </c>
      <c r="AF79" s="671"/>
      <c r="AG79" s="672"/>
      <c r="AH79" s="251"/>
      <c r="AI79" s="252"/>
      <c r="AJ79" s="252"/>
      <c r="AK79" s="252" t="s">
        <v>737</v>
      </c>
      <c r="AL79" s="252"/>
      <c r="AM79" s="252"/>
      <c r="AN79" s="252"/>
      <c r="AO79" s="86"/>
      <c r="AP79" s="178"/>
      <c r="AQ79" s="178"/>
      <c r="AR79" s="178"/>
      <c r="AS79" s="178"/>
      <c r="AT79" s="252" t="s">
        <v>58</v>
      </c>
      <c r="AU79" s="178"/>
      <c r="AV79" s="178"/>
      <c r="AW79" s="178"/>
      <c r="AX79" s="178"/>
      <c r="AY79" s="257"/>
      <c r="AZ79" s="252"/>
      <c r="BA79" s="252"/>
      <c r="BB79" s="252"/>
      <c r="BC79" s="252" t="s">
        <v>59</v>
      </c>
      <c r="BD79" s="252"/>
      <c r="BE79" s="252"/>
      <c r="BF79" s="253"/>
    </row>
    <row r="80" spans="1:61" ht="13.5" customHeight="1">
      <c r="A80" s="169" t="s">
        <v>66</v>
      </c>
      <c r="B80" s="170"/>
      <c r="C80" s="171"/>
      <c r="D80" s="87"/>
      <c r="E80" s="713"/>
      <c r="F80" s="713"/>
      <c r="G80" s="713"/>
      <c r="H80" s="713"/>
      <c r="I80" s="713"/>
      <c r="J80" s="713"/>
      <c r="K80" s="713"/>
      <c r="L80" s="713"/>
      <c r="M80" s="713"/>
      <c r="N80" s="713"/>
      <c r="O80" s="713"/>
      <c r="P80" s="713"/>
      <c r="Q80" s="713"/>
      <c r="R80" s="713"/>
      <c r="S80" s="713"/>
      <c r="T80" s="713"/>
      <c r="U80" s="713"/>
      <c r="V80" s="713"/>
      <c r="W80" s="713"/>
      <c r="X80" s="713"/>
      <c r="Y80" s="713"/>
      <c r="Z80" s="713"/>
      <c r="AA80" s="713"/>
      <c r="AB80" s="714"/>
      <c r="AD80" s="97"/>
      <c r="AE80" s="909"/>
      <c r="AF80" s="910"/>
      <c r="AG80" s="895"/>
      <c r="AH80" s="832"/>
      <c r="AI80" s="872"/>
      <c r="AJ80" s="872"/>
      <c r="AK80" s="872"/>
      <c r="AL80" s="872"/>
      <c r="AM80" s="671" t="s">
        <v>434</v>
      </c>
      <c r="AN80" s="671"/>
      <c r="AO80" s="86"/>
      <c r="AP80" s="872" t="s">
        <v>733</v>
      </c>
      <c r="AQ80" s="671"/>
      <c r="AR80" s="872" t="s">
        <v>734</v>
      </c>
      <c r="AS80" s="671"/>
      <c r="AT80" s="210"/>
      <c r="AU80" s="671" t="s">
        <v>62</v>
      </c>
      <c r="AV80" s="671"/>
      <c r="AW80" s="671"/>
      <c r="AX80" s="671"/>
      <c r="AY80" s="672" t="s">
        <v>63</v>
      </c>
      <c r="AZ80" s="915"/>
      <c r="BA80" s="916"/>
      <c r="BB80" s="917" t="s">
        <v>1007</v>
      </c>
      <c r="BC80" s="916"/>
      <c r="BD80" s="917" t="s">
        <v>1008</v>
      </c>
      <c r="BE80" s="916"/>
      <c r="BF80" s="918" t="s">
        <v>1009</v>
      </c>
    </row>
    <row r="81" spans="1:58" ht="13.5" customHeight="1">
      <c r="A81" s="670" t="s">
        <v>68</v>
      </c>
      <c r="B81" s="671"/>
      <c r="C81" s="672"/>
      <c r="D81" s="175"/>
      <c r="E81" s="88" t="s">
        <v>511</v>
      </c>
      <c r="F81" s="826" t="s">
        <v>810</v>
      </c>
      <c r="G81" s="826"/>
      <c r="H81" s="321"/>
      <c r="I81" s="320" t="s">
        <v>442</v>
      </c>
      <c r="J81" s="321"/>
      <c r="K81" s="320" t="s">
        <v>812</v>
      </c>
      <c r="L81" s="321"/>
      <c r="M81" s="320" t="s">
        <v>813</v>
      </c>
      <c r="N81" s="252"/>
      <c r="O81" s="670" t="s">
        <v>69</v>
      </c>
      <c r="P81" s="671"/>
      <c r="Q81" s="672"/>
      <c r="R81" s="324"/>
      <c r="S81" s="828" t="s">
        <v>810</v>
      </c>
      <c r="T81" s="828"/>
      <c r="U81" s="826"/>
      <c r="V81" s="830" t="s">
        <v>442</v>
      </c>
      <c r="W81" s="826"/>
      <c r="X81" s="830" t="s">
        <v>443</v>
      </c>
      <c r="Y81" s="826"/>
      <c r="Z81" s="830" t="s">
        <v>444</v>
      </c>
      <c r="AA81" s="320"/>
      <c r="AB81" s="325"/>
      <c r="AD81" s="97"/>
      <c r="AE81" s="909"/>
      <c r="AF81" s="910"/>
      <c r="AG81" s="895"/>
      <c r="AH81" s="911"/>
      <c r="AI81" s="912"/>
      <c r="AJ81" s="912"/>
      <c r="AK81" s="912"/>
      <c r="AL81" s="912"/>
      <c r="AM81" s="913"/>
      <c r="AN81" s="913"/>
      <c r="AO81" s="446"/>
      <c r="AP81" s="913"/>
      <c r="AQ81" s="913"/>
      <c r="AR81" s="913"/>
      <c r="AS81" s="913"/>
      <c r="AT81" s="382"/>
      <c r="AU81" s="913"/>
      <c r="AV81" s="913"/>
      <c r="AW81" s="913"/>
      <c r="AX81" s="913"/>
      <c r="AY81" s="914"/>
      <c r="AZ81" s="899"/>
      <c r="BA81" s="900"/>
      <c r="BB81" s="903"/>
      <c r="BC81" s="900"/>
      <c r="BD81" s="903"/>
      <c r="BE81" s="900"/>
      <c r="BF81" s="905"/>
    </row>
    <row r="82" spans="1:58" ht="13.5" customHeight="1">
      <c r="A82" s="673"/>
      <c r="B82" s="674"/>
      <c r="C82" s="675"/>
      <c r="D82" s="176"/>
      <c r="E82" s="89" t="s">
        <v>519</v>
      </c>
      <c r="F82" s="827" t="s">
        <v>810</v>
      </c>
      <c r="G82" s="827"/>
      <c r="H82" s="322"/>
      <c r="I82" s="323" t="s">
        <v>442</v>
      </c>
      <c r="J82" s="322"/>
      <c r="K82" s="323" t="s">
        <v>812</v>
      </c>
      <c r="L82" s="322"/>
      <c r="M82" s="323" t="s">
        <v>813</v>
      </c>
      <c r="N82" s="159"/>
      <c r="O82" s="673"/>
      <c r="P82" s="674"/>
      <c r="Q82" s="675"/>
      <c r="R82" s="326"/>
      <c r="S82" s="829"/>
      <c r="T82" s="829"/>
      <c r="U82" s="827"/>
      <c r="V82" s="831"/>
      <c r="W82" s="827"/>
      <c r="X82" s="831"/>
      <c r="Y82" s="827"/>
      <c r="Z82" s="831"/>
      <c r="AA82" s="327"/>
      <c r="AB82" s="328"/>
      <c r="AD82" s="97"/>
      <c r="AE82" s="909"/>
      <c r="AF82" s="910"/>
      <c r="AG82" s="895"/>
      <c r="AH82" s="874"/>
      <c r="AI82" s="875"/>
      <c r="AJ82" s="875"/>
      <c r="AK82" s="875"/>
      <c r="AL82" s="875"/>
      <c r="AM82" s="910" t="s">
        <v>434</v>
      </c>
      <c r="AN82" s="910"/>
      <c r="AO82" s="256"/>
      <c r="AP82" s="875" t="s">
        <v>733</v>
      </c>
      <c r="AQ82" s="910"/>
      <c r="AR82" s="875" t="s">
        <v>664</v>
      </c>
      <c r="AS82" s="875"/>
      <c r="AT82" s="209"/>
      <c r="AU82" s="910" t="s">
        <v>62</v>
      </c>
      <c r="AV82" s="910"/>
      <c r="AW82" s="910"/>
      <c r="AX82" s="910"/>
      <c r="AY82" s="895" t="s">
        <v>63</v>
      </c>
      <c r="AZ82" s="899"/>
      <c r="BA82" s="900"/>
      <c r="BB82" s="903" t="s">
        <v>1007</v>
      </c>
      <c r="BC82" s="900"/>
      <c r="BD82" s="903" t="s">
        <v>1008</v>
      </c>
      <c r="BE82" s="900"/>
      <c r="BF82" s="905" t="s">
        <v>1009</v>
      </c>
    </row>
    <row r="83" spans="1:58" ht="13.5" customHeight="1">
      <c r="A83" s="97"/>
      <c r="B83" s="97"/>
      <c r="C83" s="97"/>
      <c r="D83" s="179"/>
      <c r="E83" s="180"/>
      <c r="F83" s="180"/>
      <c r="G83" s="181"/>
      <c r="H83" s="181"/>
      <c r="I83" s="181"/>
      <c r="J83" s="181"/>
      <c r="K83" s="181"/>
      <c r="L83" s="181"/>
      <c r="M83" s="181"/>
      <c r="N83" s="181"/>
      <c r="O83" s="180"/>
      <c r="P83" s="180"/>
      <c r="Q83" s="180"/>
      <c r="R83" s="97"/>
      <c r="S83" s="97"/>
      <c r="T83" s="97"/>
      <c r="U83" s="97"/>
      <c r="V83" s="97"/>
      <c r="W83" s="97"/>
      <c r="X83" s="97"/>
      <c r="Y83" s="97"/>
      <c r="Z83" s="97"/>
      <c r="AA83" s="97"/>
      <c r="AB83" s="97"/>
      <c r="AE83" s="673"/>
      <c r="AF83" s="674"/>
      <c r="AG83" s="675"/>
      <c r="AH83" s="877"/>
      <c r="AI83" s="878"/>
      <c r="AJ83" s="878"/>
      <c r="AK83" s="878"/>
      <c r="AL83" s="878"/>
      <c r="AM83" s="674"/>
      <c r="AN83" s="674"/>
      <c r="AO83" s="255"/>
      <c r="AP83" s="674"/>
      <c r="AQ83" s="674"/>
      <c r="AR83" s="878"/>
      <c r="AS83" s="878"/>
      <c r="AT83" s="159"/>
      <c r="AU83" s="674"/>
      <c r="AV83" s="674"/>
      <c r="AW83" s="674"/>
      <c r="AX83" s="674"/>
      <c r="AY83" s="675"/>
      <c r="AZ83" s="901"/>
      <c r="BA83" s="902"/>
      <c r="BB83" s="904"/>
      <c r="BC83" s="902"/>
      <c r="BD83" s="904"/>
      <c r="BE83" s="902"/>
      <c r="BF83" s="906"/>
    </row>
    <row r="84" spans="1:58" ht="13.5" customHeight="1">
      <c r="A84" s="832" t="s">
        <v>623</v>
      </c>
      <c r="B84" s="671"/>
      <c r="C84" s="672"/>
      <c r="D84" s="670" t="s">
        <v>738</v>
      </c>
      <c r="E84" s="671"/>
      <c r="F84" s="671"/>
      <c r="G84" s="671"/>
      <c r="H84" s="671"/>
      <c r="I84" s="671"/>
      <c r="J84" s="671"/>
      <c r="K84" s="670" t="s">
        <v>58</v>
      </c>
      <c r="L84" s="671"/>
      <c r="M84" s="671"/>
      <c r="N84" s="671"/>
      <c r="O84" s="671"/>
      <c r="P84" s="671"/>
      <c r="Q84" s="671"/>
      <c r="R84" s="671"/>
      <c r="S84" s="671"/>
      <c r="T84" s="671"/>
      <c r="U84" s="672"/>
      <c r="V84" s="671" t="s">
        <v>59</v>
      </c>
      <c r="W84" s="671"/>
      <c r="X84" s="671"/>
      <c r="Y84" s="671"/>
      <c r="Z84" s="671"/>
      <c r="AA84" s="671"/>
      <c r="AB84" s="672"/>
      <c r="AE84" s="97"/>
      <c r="AF84" s="97"/>
      <c r="AG84" s="97"/>
      <c r="AH84" s="80"/>
      <c r="AI84" s="80"/>
      <c r="AJ84" s="80"/>
      <c r="AK84" s="80"/>
      <c r="AL84" s="80"/>
      <c r="AM84" s="97"/>
      <c r="AN84" s="97"/>
      <c r="AO84" s="180"/>
      <c r="AP84" s="180"/>
      <c r="AQ84" s="180"/>
      <c r="AR84" s="180"/>
      <c r="AS84" s="180"/>
      <c r="AT84" s="97"/>
      <c r="AU84" s="97"/>
      <c r="AV84" s="97"/>
      <c r="AW84" s="97"/>
      <c r="AX84" s="97"/>
      <c r="AY84" s="97"/>
      <c r="AZ84" s="182"/>
      <c r="BA84" s="182"/>
      <c r="BB84" s="182"/>
      <c r="BC84" s="182"/>
      <c r="BD84" s="182"/>
      <c r="BE84" s="182"/>
      <c r="BF84" s="182"/>
    </row>
    <row r="85" spans="1:58" ht="13.5" customHeight="1">
      <c r="A85" s="909"/>
      <c r="B85" s="910"/>
      <c r="C85" s="895"/>
      <c r="D85" s="832"/>
      <c r="E85" s="872"/>
      <c r="F85" s="872"/>
      <c r="G85" s="872"/>
      <c r="H85" s="872"/>
      <c r="I85" s="671" t="s">
        <v>434</v>
      </c>
      <c r="J85" s="671"/>
      <c r="K85" s="86"/>
      <c r="L85" s="872" t="s">
        <v>733</v>
      </c>
      <c r="M85" s="671"/>
      <c r="N85" s="872" t="s">
        <v>734</v>
      </c>
      <c r="O85" s="671"/>
      <c r="P85" s="210"/>
      <c r="Q85" s="671" t="s">
        <v>62</v>
      </c>
      <c r="R85" s="671"/>
      <c r="S85" s="671"/>
      <c r="T85" s="671"/>
      <c r="U85" s="672" t="s">
        <v>63</v>
      </c>
      <c r="V85" s="915"/>
      <c r="W85" s="916"/>
      <c r="X85" s="917" t="s">
        <v>1007</v>
      </c>
      <c r="Y85" s="916"/>
      <c r="Z85" s="917" t="s">
        <v>1008</v>
      </c>
      <c r="AA85" s="916"/>
      <c r="AB85" s="918" t="s">
        <v>1009</v>
      </c>
      <c r="AE85" s="832" t="s">
        <v>620</v>
      </c>
      <c r="AF85" s="872"/>
      <c r="AG85" s="873"/>
      <c r="AH85" s="832" t="s">
        <v>619</v>
      </c>
      <c r="AI85" s="872"/>
      <c r="AJ85" s="872"/>
      <c r="AK85" s="873"/>
      <c r="AL85" s="880" t="s">
        <v>614</v>
      </c>
      <c r="AM85" s="881"/>
      <c r="AN85" s="881"/>
      <c r="AO85" s="881"/>
      <c r="AP85" s="881"/>
      <c r="AQ85" s="881"/>
      <c r="AR85" s="881"/>
      <c r="AS85" s="880" t="s">
        <v>613</v>
      </c>
      <c r="AT85" s="881"/>
      <c r="AU85" s="881"/>
      <c r="AV85" s="881"/>
      <c r="AW85" s="881"/>
      <c r="AX85" s="881"/>
      <c r="AY85" s="882"/>
      <c r="AZ85" s="881" t="s">
        <v>612</v>
      </c>
      <c r="BA85" s="881"/>
      <c r="BB85" s="881"/>
      <c r="BC85" s="881"/>
      <c r="BD85" s="881"/>
      <c r="BE85" s="881"/>
      <c r="BF85" s="882"/>
    </row>
    <row r="86" spans="1:58" ht="13.5" customHeight="1">
      <c r="A86" s="909"/>
      <c r="B86" s="910"/>
      <c r="C86" s="895"/>
      <c r="D86" s="911"/>
      <c r="E86" s="912"/>
      <c r="F86" s="912"/>
      <c r="G86" s="912"/>
      <c r="H86" s="912"/>
      <c r="I86" s="913"/>
      <c r="J86" s="913"/>
      <c r="K86" s="446"/>
      <c r="L86" s="913"/>
      <c r="M86" s="913"/>
      <c r="N86" s="913"/>
      <c r="O86" s="913"/>
      <c r="P86" s="382"/>
      <c r="Q86" s="913"/>
      <c r="R86" s="913"/>
      <c r="S86" s="913"/>
      <c r="T86" s="913"/>
      <c r="U86" s="914"/>
      <c r="V86" s="899"/>
      <c r="W86" s="900"/>
      <c r="X86" s="903"/>
      <c r="Y86" s="900"/>
      <c r="Z86" s="903"/>
      <c r="AA86" s="900"/>
      <c r="AB86" s="905"/>
      <c r="AE86" s="874"/>
      <c r="AF86" s="875"/>
      <c r="AG86" s="876"/>
      <c r="AH86" s="877"/>
      <c r="AI86" s="878"/>
      <c r="AJ86" s="878"/>
      <c r="AK86" s="879"/>
      <c r="AL86" s="896" t="s">
        <v>694</v>
      </c>
      <c r="AM86" s="896"/>
      <c r="AN86" s="896"/>
      <c r="AO86" s="896"/>
      <c r="AP86" s="896"/>
      <c r="AQ86" s="896"/>
      <c r="AR86" s="896"/>
      <c r="AS86" s="897" t="s">
        <v>694</v>
      </c>
      <c r="AT86" s="896"/>
      <c r="AU86" s="896"/>
      <c r="AV86" s="896"/>
      <c r="AW86" s="896"/>
      <c r="AX86" s="896"/>
      <c r="AY86" s="898"/>
      <c r="AZ86" s="896" t="s">
        <v>694</v>
      </c>
      <c r="BA86" s="896"/>
      <c r="BB86" s="896"/>
      <c r="BC86" s="896"/>
      <c r="BD86" s="896"/>
      <c r="BE86" s="896"/>
      <c r="BF86" s="898"/>
    </row>
    <row r="87" spans="1:58" ht="13.5" customHeight="1">
      <c r="A87" s="909"/>
      <c r="B87" s="910"/>
      <c r="C87" s="895"/>
      <c r="D87" s="874"/>
      <c r="E87" s="875"/>
      <c r="F87" s="875"/>
      <c r="G87" s="875"/>
      <c r="H87" s="875"/>
      <c r="I87" s="910" t="s">
        <v>434</v>
      </c>
      <c r="J87" s="910"/>
      <c r="K87" s="256"/>
      <c r="L87" s="875" t="s">
        <v>733</v>
      </c>
      <c r="M87" s="910"/>
      <c r="N87" s="875" t="s">
        <v>664</v>
      </c>
      <c r="O87" s="875"/>
      <c r="P87" s="209"/>
      <c r="Q87" s="910" t="s">
        <v>62</v>
      </c>
      <c r="R87" s="910"/>
      <c r="S87" s="910"/>
      <c r="T87" s="910"/>
      <c r="U87" s="895" t="s">
        <v>63</v>
      </c>
      <c r="V87" s="899"/>
      <c r="W87" s="900"/>
      <c r="X87" s="903" t="s">
        <v>1007</v>
      </c>
      <c r="Y87" s="900"/>
      <c r="Z87" s="903" t="s">
        <v>1008</v>
      </c>
      <c r="AA87" s="900"/>
      <c r="AB87" s="905" t="s">
        <v>1009</v>
      </c>
      <c r="AE87" s="874"/>
      <c r="AF87" s="875"/>
      <c r="AG87" s="876"/>
      <c r="AH87" s="874" t="s">
        <v>617</v>
      </c>
      <c r="AI87" s="875"/>
      <c r="AJ87" s="875"/>
      <c r="AK87" s="876"/>
      <c r="AL87" s="883" t="s">
        <v>615</v>
      </c>
      <c r="AM87" s="884"/>
      <c r="AN87" s="884"/>
      <c r="AO87" s="884"/>
      <c r="AP87" s="884"/>
      <c r="AQ87" s="884"/>
      <c r="AR87" s="885" t="s">
        <v>614</v>
      </c>
      <c r="AS87" s="886"/>
      <c r="AT87" s="886"/>
      <c r="AU87" s="886"/>
      <c r="AV87" s="887"/>
      <c r="AW87" s="886" t="s">
        <v>613</v>
      </c>
      <c r="AX87" s="886"/>
      <c r="AY87" s="886"/>
      <c r="AZ87" s="886"/>
      <c r="BA87" s="886"/>
      <c r="BB87" s="885" t="s">
        <v>612</v>
      </c>
      <c r="BC87" s="886"/>
      <c r="BD87" s="886"/>
      <c r="BE87" s="886"/>
      <c r="BF87" s="887"/>
    </row>
    <row r="88" spans="1:58" ht="13.5" customHeight="1">
      <c r="A88" s="673"/>
      <c r="B88" s="674"/>
      <c r="C88" s="675"/>
      <c r="D88" s="877"/>
      <c r="E88" s="878"/>
      <c r="F88" s="878"/>
      <c r="G88" s="878"/>
      <c r="H88" s="878"/>
      <c r="I88" s="674"/>
      <c r="J88" s="674"/>
      <c r="K88" s="255"/>
      <c r="L88" s="674"/>
      <c r="M88" s="674"/>
      <c r="N88" s="878"/>
      <c r="O88" s="878"/>
      <c r="P88" s="159"/>
      <c r="Q88" s="674"/>
      <c r="R88" s="674"/>
      <c r="S88" s="674"/>
      <c r="T88" s="674"/>
      <c r="U88" s="675"/>
      <c r="V88" s="901"/>
      <c r="W88" s="902"/>
      <c r="X88" s="904"/>
      <c r="Y88" s="902"/>
      <c r="Z88" s="904"/>
      <c r="AA88" s="902"/>
      <c r="AB88" s="906"/>
      <c r="AE88" s="877"/>
      <c r="AF88" s="878"/>
      <c r="AG88" s="879"/>
      <c r="AH88" s="877"/>
      <c r="AI88" s="878"/>
      <c r="AJ88" s="878"/>
      <c r="AK88" s="879"/>
      <c r="AL88" s="907"/>
      <c r="AM88" s="908"/>
      <c r="AN88" s="908"/>
      <c r="AO88" s="908"/>
      <c r="AP88" s="908"/>
      <c r="AQ88" s="908"/>
      <c r="AR88" s="897"/>
      <c r="AS88" s="896"/>
      <c r="AT88" s="896"/>
      <c r="AU88" s="896"/>
      <c r="AV88" s="898"/>
      <c r="AW88" s="896"/>
      <c r="AX88" s="896"/>
      <c r="AY88" s="896"/>
      <c r="AZ88" s="896"/>
      <c r="BA88" s="896"/>
      <c r="BB88" s="897"/>
      <c r="BC88" s="896"/>
      <c r="BD88" s="896"/>
      <c r="BE88" s="896"/>
      <c r="BF88" s="898"/>
    </row>
    <row r="89" spans="1:58" ht="13.5" customHeight="1">
      <c r="A89" s="180"/>
      <c r="B89" s="97"/>
      <c r="C89" s="97"/>
      <c r="D89" s="92"/>
      <c r="E89" s="92"/>
      <c r="F89" s="92"/>
      <c r="G89" s="92"/>
      <c r="H89" s="92"/>
      <c r="I89" s="108"/>
      <c r="J89" s="108"/>
      <c r="K89" s="160"/>
      <c r="M89" s="160"/>
      <c r="N89" s="97"/>
      <c r="O89" s="97"/>
      <c r="P89" s="97"/>
      <c r="Q89" s="97"/>
      <c r="R89" s="97"/>
      <c r="S89" s="97"/>
      <c r="T89" s="97"/>
      <c r="U89" s="97"/>
      <c r="V89" s="97"/>
      <c r="W89" s="97"/>
      <c r="X89" s="97"/>
      <c r="Y89" s="97"/>
      <c r="Z89" s="97"/>
      <c r="AA89" s="97"/>
      <c r="AB89" s="97"/>
      <c r="AE89" s="97"/>
      <c r="AF89" s="97"/>
      <c r="AG89" s="97"/>
      <c r="AH89" s="80"/>
      <c r="AI89" s="80"/>
      <c r="AJ89" s="80"/>
      <c r="AK89" s="80"/>
      <c r="AL89" s="80"/>
      <c r="AM89" s="97"/>
      <c r="AN89" s="97"/>
      <c r="AO89" s="180"/>
      <c r="AP89" s="180"/>
      <c r="AQ89" s="180"/>
      <c r="AR89" s="180"/>
      <c r="AS89" s="180"/>
      <c r="AT89" s="97"/>
      <c r="AU89" s="97"/>
      <c r="AV89" s="97"/>
      <c r="AW89" s="97"/>
      <c r="AX89" s="97"/>
      <c r="AY89" s="97"/>
      <c r="AZ89" s="182"/>
      <c r="BA89" s="182"/>
      <c r="BB89" s="182"/>
      <c r="BC89" s="182"/>
      <c r="BD89" s="182"/>
      <c r="BE89" s="182"/>
      <c r="BF89" s="182"/>
    </row>
    <row r="90" spans="1:58" ht="13.5" customHeight="1">
      <c r="A90" s="832" t="s">
        <v>620</v>
      </c>
      <c r="B90" s="872"/>
      <c r="C90" s="873"/>
      <c r="D90" s="832" t="s">
        <v>619</v>
      </c>
      <c r="E90" s="872"/>
      <c r="F90" s="872"/>
      <c r="G90" s="873"/>
      <c r="H90" s="880" t="s">
        <v>614</v>
      </c>
      <c r="I90" s="881"/>
      <c r="J90" s="881"/>
      <c r="K90" s="881"/>
      <c r="L90" s="881"/>
      <c r="M90" s="881"/>
      <c r="N90" s="881"/>
      <c r="O90" s="880" t="s">
        <v>613</v>
      </c>
      <c r="P90" s="881"/>
      <c r="Q90" s="881"/>
      <c r="R90" s="881"/>
      <c r="S90" s="881"/>
      <c r="T90" s="881"/>
      <c r="U90" s="882"/>
      <c r="V90" s="881" t="s">
        <v>612</v>
      </c>
      <c r="W90" s="881"/>
      <c r="X90" s="881"/>
      <c r="Y90" s="881"/>
      <c r="Z90" s="881"/>
      <c r="AA90" s="881"/>
      <c r="AB90" s="882"/>
      <c r="AE90" s="846" t="s">
        <v>71</v>
      </c>
      <c r="AF90" s="846"/>
      <c r="AG90" s="846"/>
      <c r="AH90" s="846"/>
      <c r="AI90" s="848"/>
      <c r="AJ90" s="848"/>
      <c r="AK90" s="848"/>
      <c r="AL90" s="848"/>
      <c r="AM90" s="848"/>
      <c r="AN90" s="848"/>
      <c r="AO90" s="848"/>
      <c r="AP90" s="848"/>
      <c r="AQ90" s="848"/>
      <c r="AR90" s="97"/>
      <c r="AS90" s="846" t="s">
        <v>72</v>
      </c>
      <c r="AT90" s="846"/>
      <c r="AU90" s="846"/>
      <c r="AV90" s="846"/>
      <c r="AW90" s="848"/>
      <c r="AX90" s="848"/>
      <c r="AY90" s="848"/>
      <c r="AZ90" s="848"/>
      <c r="BA90" s="848"/>
      <c r="BB90" s="848"/>
      <c r="BC90" s="848"/>
      <c r="BD90" s="848"/>
      <c r="BE90" s="848"/>
      <c r="BF90" s="848"/>
    </row>
    <row r="91" spans="1:58" ht="13.5" customHeight="1">
      <c r="A91" s="874"/>
      <c r="B91" s="875"/>
      <c r="C91" s="876"/>
      <c r="D91" s="877"/>
      <c r="E91" s="878"/>
      <c r="F91" s="878"/>
      <c r="G91" s="879"/>
      <c r="H91" s="888" t="s">
        <v>694</v>
      </c>
      <c r="I91" s="888"/>
      <c r="J91" s="888"/>
      <c r="K91" s="888"/>
      <c r="L91" s="888"/>
      <c r="M91" s="888"/>
      <c r="N91" s="888"/>
      <c r="O91" s="889" t="s">
        <v>694</v>
      </c>
      <c r="P91" s="888"/>
      <c r="Q91" s="888"/>
      <c r="R91" s="888"/>
      <c r="S91" s="888"/>
      <c r="T91" s="888"/>
      <c r="U91" s="890"/>
      <c r="V91" s="888" t="s">
        <v>694</v>
      </c>
      <c r="W91" s="888"/>
      <c r="X91" s="888"/>
      <c r="Y91" s="888"/>
      <c r="Z91" s="888"/>
      <c r="AA91" s="888"/>
      <c r="AB91" s="890"/>
      <c r="AE91" s="860"/>
      <c r="AF91" s="860"/>
      <c r="AG91" s="860"/>
      <c r="AH91" s="860"/>
      <c r="AI91" s="853"/>
      <c r="AJ91" s="853"/>
      <c r="AK91" s="853"/>
      <c r="AL91" s="853"/>
      <c r="AM91" s="853"/>
      <c r="AN91" s="853"/>
      <c r="AO91" s="853"/>
      <c r="AP91" s="853"/>
      <c r="AQ91" s="853"/>
      <c r="AR91" s="97"/>
      <c r="AS91" s="846"/>
      <c r="AT91" s="846"/>
      <c r="AU91" s="846"/>
      <c r="AV91" s="846"/>
      <c r="AW91" s="848"/>
      <c r="AX91" s="848"/>
      <c r="AY91" s="848"/>
      <c r="AZ91" s="848"/>
      <c r="BA91" s="848"/>
      <c r="BB91" s="848"/>
      <c r="BC91" s="848"/>
      <c r="BD91" s="848"/>
      <c r="BE91" s="848"/>
      <c r="BF91" s="848"/>
    </row>
    <row r="92" spans="1:58" ht="13.5" customHeight="1">
      <c r="A92" s="874"/>
      <c r="B92" s="875"/>
      <c r="C92" s="876"/>
      <c r="D92" s="874" t="s">
        <v>617</v>
      </c>
      <c r="E92" s="875"/>
      <c r="F92" s="875"/>
      <c r="G92" s="876"/>
      <c r="H92" s="883" t="s">
        <v>615</v>
      </c>
      <c r="I92" s="884"/>
      <c r="J92" s="884"/>
      <c r="K92" s="884"/>
      <c r="L92" s="884"/>
      <c r="M92" s="884"/>
      <c r="N92" s="885" t="s">
        <v>614</v>
      </c>
      <c r="O92" s="886"/>
      <c r="P92" s="886"/>
      <c r="Q92" s="886"/>
      <c r="R92" s="887"/>
      <c r="S92" s="886" t="s">
        <v>613</v>
      </c>
      <c r="T92" s="886"/>
      <c r="U92" s="886"/>
      <c r="V92" s="886"/>
      <c r="W92" s="886"/>
      <c r="X92" s="885" t="s">
        <v>612</v>
      </c>
      <c r="Y92" s="886"/>
      <c r="Z92" s="886"/>
      <c r="AA92" s="886"/>
      <c r="AB92" s="887"/>
      <c r="AE92" s="441"/>
      <c r="AF92" s="854" t="s">
        <v>520</v>
      </c>
      <c r="AG92" s="855"/>
      <c r="AH92" s="855"/>
      <c r="AI92" s="847" t="str">
        <f>IF(AI90="","","契約書記載のとおり")</f>
        <v/>
      </c>
      <c r="AJ92" s="847"/>
      <c r="AK92" s="847"/>
      <c r="AL92" s="847"/>
      <c r="AM92" s="847"/>
      <c r="AN92" s="847"/>
      <c r="AO92" s="847"/>
      <c r="AP92" s="847"/>
      <c r="AQ92" s="847"/>
      <c r="AR92" s="97"/>
      <c r="AS92" s="846" t="s">
        <v>73</v>
      </c>
      <c r="AT92" s="846"/>
      <c r="AU92" s="846"/>
      <c r="AV92" s="846"/>
      <c r="AW92" s="848"/>
      <c r="AX92" s="848"/>
      <c r="AY92" s="848"/>
      <c r="AZ92" s="848"/>
      <c r="BA92" s="848"/>
      <c r="BB92" s="848"/>
      <c r="BC92" s="848"/>
      <c r="BD92" s="848"/>
      <c r="BE92" s="848"/>
      <c r="BF92" s="848"/>
    </row>
    <row r="93" spans="1:58" ht="13.5" customHeight="1">
      <c r="A93" s="877"/>
      <c r="B93" s="878"/>
      <c r="C93" s="879"/>
      <c r="D93" s="877"/>
      <c r="E93" s="878"/>
      <c r="F93" s="878"/>
      <c r="G93" s="879"/>
      <c r="H93" s="888"/>
      <c r="I93" s="888"/>
      <c r="J93" s="888"/>
      <c r="K93" s="888"/>
      <c r="L93" s="888"/>
      <c r="M93" s="888"/>
      <c r="N93" s="889"/>
      <c r="O93" s="888"/>
      <c r="P93" s="888"/>
      <c r="Q93" s="888"/>
      <c r="R93" s="890"/>
      <c r="S93" s="888"/>
      <c r="T93" s="888"/>
      <c r="U93" s="888"/>
      <c r="V93" s="888"/>
      <c r="W93" s="888"/>
      <c r="X93" s="889"/>
      <c r="Y93" s="888"/>
      <c r="Z93" s="888"/>
      <c r="AA93" s="888"/>
      <c r="AB93" s="890"/>
      <c r="AE93" s="447"/>
      <c r="AF93" s="856"/>
      <c r="AG93" s="857"/>
      <c r="AH93" s="857"/>
      <c r="AI93" s="848"/>
      <c r="AJ93" s="848"/>
      <c r="AK93" s="848"/>
      <c r="AL93" s="848"/>
      <c r="AM93" s="848"/>
      <c r="AN93" s="848"/>
      <c r="AO93" s="848"/>
      <c r="AP93" s="848"/>
      <c r="AQ93" s="848"/>
      <c r="AR93" s="97"/>
      <c r="AS93" s="846"/>
      <c r="AT93" s="846"/>
      <c r="AU93" s="846"/>
      <c r="AV93" s="846"/>
      <c r="AW93" s="848"/>
      <c r="AX93" s="848"/>
      <c r="AY93" s="848"/>
      <c r="AZ93" s="848"/>
      <c r="BA93" s="848"/>
      <c r="BB93" s="848"/>
      <c r="BC93" s="848"/>
      <c r="BD93" s="848"/>
      <c r="BE93" s="848"/>
      <c r="BF93" s="848"/>
    </row>
    <row r="94" spans="1:58" ht="13.5" customHeight="1">
      <c r="A94" s="80"/>
      <c r="B94" s="80"/>
      <c r="C94" s="80"/>
      <c r="D94" s="80"/>
      <c r="E94" s="80"/>
      <c r="F94" s="80"/>
      <c r="G94" s="80"/>
      <c r="H94" s="97"/>
      <c r="I94" s="97"/>
      <c r="J94" s="97"/>
      <c r="K94" s="97"/>
      <c r="L94" s="97"/>
      <c r="M94" s="97"/>
      <c r="N94" s="183"/>
      <c r="O94" s="183"/>
      <c r="P94" s="183"/>
      <c r="Q94" s="183"/>
      <c r="R94" s="183"/>
      <c r="S94" s="183"/>
      <c r="T94" s="183"/>
      <c r="U94" s="183"/>
      <c r="V94" s="183"/>
      <c r="W94" s="183"/>
      <c r="X94" s="183"/>
      <c r="Y94" s="183"/>
      <c r="Z94" s="183"/>
      <c r="AA94" s="183"/>
      <c r="AB94" s="183"/>
      <c r="AE94" s="846" t="s">
        <v>739</v>
      </c>
      <c r="AF94" s="846"/>
      <c r="AG94" s="846"/>
      <c r="AH94" s="846"/>
      <c r="AI94" s="857" t="s">
        <v>665</v>
      </c>
      <c r="AJ94" s="861"/>
      <c r="AK94" s="862"/>
      <c r="AL94" s="891"/>
      <c r="AM94" s="892"/>
      <c r="AN94" s="892"/>
      <c r="AO94" s="892"/>
      <c r="AP94" s="892"/>
      <c r="AQ94" s="892"/>
      <c r="AR94" s="97"/>
      <c r="AS94" s="846" t="s">
        <v>74</v>
      </c>
      <c r="AT94" s="846"/>
      <c r="AU94" s="846"/>
      <c r="AV94" s="846"/>
      <c r="AW94" s="848"/>
      <c r="AX94" s="848"/>
      <c r="AY94" s="848"/>
      <c r="AZ94" s="848"/>
      <c r="BA94" s="848"/>
      <c r="BB94" s="848"/>
      <c r="BC94" s="848"/>
      <c r="BD94" s="848"/>
      <c r="BE94" s="848"/>
      <c r="BF94" s="848"/>
    </row>
    <row r="95" spans="1:58" ht="13.5" customHeight="1">
      <c r="A95" s="846" t="s">
        <v>479</v>
      </c>
      <c r="B95" s="846"/>
      <c r="C95" s="846"/>
      <c r="D95" s="846"/>
      <c r="E95" s="848"/>
      <c r="F95" s="848"/>
      <c r="G95" s="848"/>
      <c r="H95" s="848"/>
      <c r="I95" s="848"/>
      <c r="J95" s="848"/>
      <c r="K95" s="848"/>
      <c r="L95" s="848"/>
      <c r="M95" s="848"/>
      <c r="N95" s="97"/>
      <c r="O95" s="846" t="s">
        <v>72</v>
      </c>
      <c r="P95" s="846"/>
      <c r="Q95" s="846"/>
      <c r="R95" s="846"/>
      <c r="S95" s="848"/>
      <c r="T95" s="848"/>
      <c r="U95" s="848"/>
      <c r="V95" s="848"/>
      <c r="W95" s="848"/>
      <c r="X95" s="848"/>
      <c r="Y95" s="848"/>
      <c r="Z95" s="848"/>
      <c r="AA95" s="848"/>
      <c r="AB95" s="848"/>
      <c r="AE95" s="860"/>
      <c r="AF95" s="860"/>
      <c r="AG95" s="860"/>
      <c r="AH95" s="860"/>
      <c r="AI95" s="863"/>
      <c r="AJ95" s="863"/>
      <c r="AK95" s="864"/>
      <c r="AL95" s="893"/>
      <c r="AM95" s="894"/>
      <c r="AN95" s="894"/>
      <c r="AO95" s="894"/>
      <c r="AP95" s="894"/>
      <c r="AQ95" s="894"/>
      <c r="AR95" s="97"/>
      <c r="AS95" s="846"/>
      <c r="AT95" s="846"/>
      <c r="AU95" s="846"/>
      <c r="AV95" s="846"/>
      <c r="AW95" s="848"/>
      <c r="AX95" s="848"/>
      <c r="AY95" s="848"/>
      <c r="AZ95" s="848"/>
      <c r="BA95" s="848"/>
      <c r="BB95" s="848"/>
      <c r="BC95" s="848"/>
      <c r="BD95" s="848"/>
      <c r="BE95" s="848"/>
      <c r="BF95" s="848"/>
    </row>
    <row r="96" spans="1:58" ht="13.5" customHeight="1">
      <c r="A96" s="860"/>
      <c r="B96" s="860"/>
      <c r="C96" s="860"/>
      <c r="D96" s="860"/>
      <c r="E96" s="853"/>
      <c r="F96" s="853"/>
      <c r="G96" s="853"/>
      <c r="H96" s="853"/>
      <c r="I96" s="853"/>
      <c r="J96" s="853"/>
      <c r="K96" s="853"/>
      <c r="L96" s="853"/>
      <c r="M96" s="853"/>
      <c r="N96" s="97"/>
      <c r="O96" s="846"/>
      <c r="P96" s="846"/>
      <c r="Q96" s="846"/>
      <c r="R96" s="846"/>
      <c r="S96" s="848"/>
      <c r="T96" s="848"/>
      <c r="U96" s="848"/>
      <c r="V96" s="848"/>
      <c r="W96" s="848"/>
      <c r="X96" s="848"/>
      <c r="Y96" s="848"/>
      <c r="Z96" s="848"/>
      <c r="AA96" s="848"/>
      <c r="AB96" s="848"/>
      <c r="AE96" s="441"/>
      <c r="AF96" s="843" t="s">
        <v>75</v>
      </c>
      <c r="AG96" s="844"/>
      <c r="AH96" s="844"/>
      <c r="AI96" s="847"/>
      <c r="AJ96" s="847"/>
      <c r="AK96" s="847"/>
      <c r="AL96" s="847"/>
      <c r="AM96" s="847"/>
      <c r="AN96" s="847"/>
      <c r="AO96" s="847"/>
      <c r="AP96" s="847"/>
      <c r="AQ96" s="847"/>
      <c r="AR96" s="97"/>
      <c r="AS96" s="858" t="s">
        <v>422</v>
      </c>
      <c r="AT96" s="858"/>
      <c r="AU96" s="858"/>
      <c r="AV96" s="858"/>
      <c r="AW96" s="848"/>
      <c r="AX96" s="848"/>
      <c r="AY96" s="848"/>
      <c r="AZ96" s="848"/>
      <c r="BA96" s="848"/>
      <c r="BB96" s="848"/>
      <c r="BC96" s="848"/>
      <c r="BD96" s="848"/>
      <c r="BE96" s="848"/>
      <c r="BF96" s="848"/>
    </row>
    <row r="97" spans="1:58" ht="13.5" customHeight="1">
      <c r="A97" s="441"/>
      <c r="B97" s="854" t="s">
        <v>520</v>
      </c>
      <c r="C97" s="855"/>
      <c r="D97" s="855"/>
      <c r="E97" s="847" t="str">
        <f>IF(E95="","","契約書記載のとおり")</f>
        <v/>
      </c>
      <c r="F97" s="847"/>
      <c r="G97" s="847"/>
      <c r="H97" s="847"/>
      <c r="I97" s="847"/>
      <c r="J97" s="847"/>
      <c r="K97" s="847"/>
      <c r="L97" s="847"/>
      <c r="M97" s="847"/>
      <c r="N97" s="97"/>
      <c r="O97" s="846" t="s">
        <v>73</v>
      </c>
      <c r="P97" s="846"/>
      <c r="Q97" s="846"/>
      <c r="R97" s="846"/>
      <c r="S97" s="848"/>
      <c r="T97" s="848"/>
      <c r="U97" s="848"/>
      <c r="V97" s="848"/>
      <c r="W97" s="848"/>
      <c r="X97" s="848"/>
      <c r="Y97" s="848"/>
      <c r="Z97" s="848"/>
      <c r="AA97" s="848"/>
      <c r="AB97" s="848"/>
      <c r="AE97" s="447"/>
      <c r="AF97" s="845"/>
      <c r="AG97" s="846"/>
      <c r="AH97" s="846"/>
      <c r="AI97" s="848"/>
      <c r="AJ97" s="848"/>
      <c r="AK97" s="848"/>
      <c r="AL97" s="848"/>
      <c r="AM97" s="848"/>
      <c r="AN97" s="848"/>
      <c r="AO97" s="848"/>
      <c r="AP97" s="848"/>
      <c r="AQ97" s="848"/>
      <c r="AR97" s="97"/>
      <c r="AS97" s="859"/>
      <c r="AT97" s="859"/>
      <c r="AU97" s="859"/>
      <c r="AV97" s="859"/>
      <c r="AW97" s="853"/>
      <c r="AX97" s="853"/>
      <c r="AY97" s="853"/>
      <c r="AZ97" s="853"/>
      <c r="BA97" s="853"/>
      <c r="BB97" s="853"/>
      <c r="BC97" s="853"/>
      <c r="BD97" s="853"/>
      <c r="BE97" s="853"/>
      <c r="BF97" s="853"/>
    </row>
    <row r="98" spans="1:58" ht="13.5" customHeight="1">
      <c r="A98" s="447"/>
      <c r="B98" s="856"/>
      <c r="C98" s="857"/>
      <c r="D98" s="857"/>
      <c r="E98" s="848"/>
      <c r="F98" s="848"/>
      <c r="G98" s="848"/>
      <c r="H98" s="848"/>
      <c r="I98" s="848"/>
      <c r="J98" s="848"/>
      <c r="K98" s="848"/>
      <c r="L98" s="848"/>
      <c r="M98" s="848"/>
      <c r="N98" s="97"/>
      <c r="O98" s="846"/>
      <c r="P98" s="846"/>
      <c r="Q98" s="846"/>
      <c r="R98" s="846"/>
      <c r="S98" s="848"/>
      <c r="T98" s="848"/>
      <c r="U98" s="848"/>
      <c r="V98" s="848"/>
      <c r="W98" s="848"/>
      <c r="X98" s="848"/>
      <c r="Y98" s="848"/>
      <c r="Z98" s="848"/>
      <c r="AA98" s="848"/>
      <c r="AB98" s="848"/>
      <c r="AE98" s="97"/>
      <c r="AF98" s="97"/>
      <c r="AG98" s="97"/>
      <c r="AH98" s="97"/>
      <c r="AI98" s="97"/>
      <c r="AJ98" s="97"/>
      <c r="AK98" s="97"/>
      <c r="AL98" s="97"/>
      <c r="AM98" s="97"/>
      <c r="AN98" s="97"/>
      <c r="AO98" s="97"/>
      <c r="AP98" s="97"/>
      <c r="AQ98" s="97"/>
      <c r="AR98" s="97"/>
      <c r="AS98" s="166"/>
      <c r="AT98" s="868" t="s">
        <v>608</v>
      </c>
      <c r="AU98" s="869"/>
      <c r="AV98" s="869"/>
      <c r="AW98" s="847"/>
      <c r="AX98" s="847"/>
      <c r="AY98" s="847"/>
      <c r="AZ98" s="847"/>
      <c r="BA98" s="847"/>
      <c r="BB98" s="847"/>
      <c r="BC98" s="847"/>
      <c r="BD98" s="847"/>
      <c r="BE98" s="847"/>
      <c r="BF98" s="847"/>
    </row>
    <row r="99" spans="1:58" ht="13.5" customHeight="1">
      <c r="A99" s="846" t="s">
        <v>71</v>
      </c>
      <c r="B99" s="846"/>
      <c r="C99" s="846"/>
      <c r="D99" s="846"/>
      <c r="E99" s="848"/>
      <c r="F99" s="848"/>
      <c r="G99" s="848"/>
      <c r="H99" s="848"/>
      <c r="I99" s="848"/>
      <c r="J99" s="848"/>
      <c r="K99" s="848"/>
      <c r="L99" s="848"/>
      <c r="M99" s="848"/>
      <c r="N99" s="97"/>
      <c r="O99" s="846" t="s">
        <v>74</v>
      </c>
      <c r="P99" s="846"/>
      <c r="Q99" s="846"/>
      <c r="R99" s="846"/>
      <c r="S99" s="848"/>
      <c r="T99" s="848"/>
      <c r="U99" s="848"/>
      <c r="V99" s="848"/>
      <c r="W99" s="848"/>
      <c r="X99" s="848"/>
      <c r="Y99" s="848"/>
      <c r="Z99" s="848"/>
      <c r="AA99" s="848"/>
      <c r="AB99" s="848"/>
      <c r="AE99" s="832" t="s">
        <v>754</v>
      </c>
      <c r="AF99" s="833"/>
      <c r="AG99" s="833"/>
      <c r="AH99" s="833"/>
      <c r="AI99" s="833"/>
      <c r="AJ99" s="833"/>
      <c r="AK99" s="833"/>
      <c r="AL99" s="833"/>
      <c r="AM99" s="834"/>
      <c r="AN99" s="670" t="s">
        <v>753</v>
      </c>
      <c r="AO99" s="671"/>
      <c r="AP99" s="671"/>
      <c r="AQ99" s="672"/>
      <c r="AR99" s="97"/>
      <c r="AS99" s="448"/>
      <c r="AT99" s="870"/>
      <c r="AU99" s="871"/>
      <c r="AV99" s="871"/>
      <c r="AW99" s="867"/>
      <c r="AX99" s="867"/>
      <c r="AY99" s="867"/>
      <c r="AZ99" s="867"/>
      <c r="BA99" s="867"/>
      <c r="BB99" s="867"/>
      <c r="BC99" s="867"/>
      <c r="BD99" s="867"/>
      <c r="BE99" s="867"/>
      <c r="BF99" s="867"/>
    </row>
    <row r="100" spans="1:58" ht="13.5" customHeight="1">
      <c r="A100" s="860"/>
      <c r="B100" s="860"/>
      <c r="C100" s="860"/>
      <c r="D100" s="860"/>
      <c r="E100" s="853"/>
      <c r="F100" s="853"/>
      <c r="G100" s="853"/>
      <c r="H100" s="853"/>
      <c r="I100" s="853"/>
      <c r="J100" s="853"/>
      <c r="K100" s="853"/>
      <c r="L100" s="853"/>
      <c r="M100" s="853"/>
      <c r="N100" s="97"/>
      <c r="O100" s="846"/>
      <c r="P100" s="846"/>
      <c r="Q100" s="846"/>
      <c r="R100" s="846"/>
      <c r="S100" s="848"/>
      <c r="T100" s="848"/>
      <c r="U100" s="848"/>
      <c r="V100" s="848"/>
      <c r="W100" s="848"/>
      <c r="X100" s="848"/>
      <c r="Y100" s="848"/>
      <c r="Z100" s="848"/>
      <c r="AA100" s="848"/>
      <c r="AB100" s="848"/>
      <c r="AE100" s="835"/>
      <c r="AF100" s="836"/>
      <c r="AG100" s="836"/>
      <c r="AH100" s="836"/>
      <c r="AI100" s="836"/>
      <c r="AJ100" s="836"/>
      <c r="AK100" s="836"/>
      <c r="AL100" s="836"/>
      <c r="AM100" s="837"/>
      <c r="AN100" s="673"/>
      <c r="AO100" s="674"/>
      <c r="AP100" s="674"/>
      <c r="AQ100" s="675"/>
      <c r="AR100" s="97"/>
      <c r="AS100" s="448"/>
      <c r="AT100" s="849" t="s">
        <v>607</v>
      </c>
      <c r="AU100" s="850"/>
      <c r="AV100" s="850"/>
      <c r="AW100" s="847"/>
      <c r="AX100" s="847"/>
      <c r="AY100" s="847"/>
      <c r="AZ100" s="847"/>
      <c r="BA100" s="847"/>
      <c r="BB100" s="847"/>
      <c r="BC100" s="847"/>
      <c r="BD100" s="847"/>
      <c r="BE100" s="847"/>
      <c r="BF100" s="847"/>
    </row>
    <row r="101" spans="1:58" ht="13.5" customHeight="1">
      <c r="A101" s="441"/>
      <c r="B101" s="854" t="s">
        <v>520</v>
      </c>
      <c r="C101" s="855"/>
      <c r="D101" s="855"/>
      <c r="E101" s="847" t="str">
        <f>IF(E99="","","契約書記載のとおり")</f>
        <v/>
      </c>
      <c r="F101" s="847"/>
      <c r="G101" s="847"/>
      <c r="H101" s="847"/>
      <c r="I101" s="847"/>
      <c r="J101" s="847"/>
      <c r="K101" s="847"/>
      <c r="L101" s="847"/>
      <c r="M101" s="847"/>
      <c r="N101" s="97"/>
      <c r="O101" s="858" t="s">
        <v>422</v>
      </c>
      <c r="P101" s="858"/>
      <c r="Q101" s="858"/>
      <c r="R101" s="858"/>
      <c r="S101" s="848"/>
      <c r="T101" s="848"/>
      <c r="U101" s="848"/>
      <c r="V101" s="848"/>
      <c r="W101" s="848"/>
      <c r="X101" s="848"/>
      <c r="Y101" s="848"/>
      <c r="Z101" s="848"/>
      <c r="AA101" s="848"/>
      <c r="AB101" s="848"/>
      <c r="AE101" s="832" t="s">
        <v>755</v>
      </c>
      <c r="AF101" s="838"/>
      <c r="AG101" s="838"/>
      <c r="AH101" s="838"/>
      <c r="AI101" s="838"/>
      <c r="AJ101" s="838"/>
      <c r="AK101" s="838"/>
      <c r="AL101" s="838"/>
      <c r="AM101" s="841"/>
      <c r="AN101" s="670" t="s">
        <v>753</v>
      </c>
      <c r="AO101" s="671"/>
      <c r="AP101" s="671"/>
      <c r="AQ101" s="672"/>
      <c r="AR101" s="97"/>
      <c r="AS101" s="449"/>
      <c r="AT101" s="851"/>
      <c r="AU101" s="852"/>
      <c r="AV101" s="852"/>
      <c r="AW101" s="848"/>
      <c r="AX101" s="848"/>
      <c r="AY101" s="848"/>
      <c r="AZ101" s="848"/>
      <c r="BA101" s="848"/>
      <c r="BB101" s="848"/>
      <c r="BC101" s="848"/>
      <c r="BD101" s="848"/>
      <c r="BE101" s="848"/>
      <c r="BF101" s="848"/>
    </row>
    <row r="102" spans="1:58" ht="13.5" customHeight="1">
      <c r="A102" s="447"/>
      <c r="B102" s="856"/>
      <c r="C102" s="857"/>
      <c r="D102" s="857"/>
      <c r="E102" s="848"/>
      <c r="F102" s="848"/>
      <c r="G102" s="848"/>
      <c r="H102" s="848"/>
      <c r="I102" s="848"/>
      <c r="J102" s="848"/>
      <c r="K102" s="848"/>
      <c r="L102" s="848"/>
      <c r="M102" s="848"/>
      <c r="N102" s="97"/>
      <c r="O102" s="859"/>
      <c r="P102" s="859"/>
      <c r="Q102" s="859"/>
      <c r="R102" s="859"/>
      <c r="S102" s="853"/>
      <c r="T102" s="853"/>
      <c r="U102" s="853"/>
      <c r="V102" s="853"/>
      <c r="W102" s="853"/>
      <c r="X102" s="853"/>
      <c r="Y102" s="853"/>
      <c r="Z102" s="853"/>
      <c r="AA102" s="853"/>
      <c r="AB102" s="853"/>
      <c r="AE102" s="839"/>
      <c r="AF102" s="840"/>
      <c r="AG102" s="840"/>
      <c r="AH102" s="840"/>
      <c r="AI102" s="840"/>
      <c r="AJ102" s="840"/>
      <c r="AK102" s="840"/>
      <c r="AL102" s="840"/>
      <c r="AM102" s="842"/>
      <c r="AN102" s="673"/>
      <c r="AO102" s="674"/>
      <c r="AP102" s="674"/>
      <c r="AQ102" s="675"/>
      <c r="AR102" s="185"/>
      <c r="AS102" s="184"/>
      <c r="AT102" s="184"/>
      <c r="AU102" s="184"/>
      <c r="AV102" s="184"/>
      <c r="AW102" s="184"/>
      <c r="AX102" s="184"/>
      <c r="AY102" s="184"/>
      <c r="AZ102" s="184"/>
      <c r="BA102" s="184"/>
      <c r="BB102" s="184"/>
      <c r="BC102" s="184"/>
      <c r="BD102" s="184"/>
      <c r="BE102" s="184"/>
      <c r="BF102" s="184"/>
    </row>
    <row r="103" spans="1:58" ht="13.5" customHeight="1">
      <c r="A103" s="846" t="s">
        <v>740</v>
      </c>
      <c r="B103" s="846"/>
      <c r="C103" s="846"/>
      <c r="D103" s="846"/>
      <c r="E103" s="857" t="s">
        <v>665</v>
      </c>
      <c r="F103" s="861"/>
      <c r="G103" s="862"/>
      <c r="H103" s="865"/>
      <c r="I103" s="848"/>
      <c r="J103" s="848"/>
      <c r="K103" s="848"/>
      <c r="L103" s="848"/>
      <c r="M103" s="848"/>
      <c r="N103" s="97"/>
      <c r="O103" s="166"/>
      <c r="P103" s="868" t="s">
        <v>608</v>
      </c>
      <c r="Q103" s="869"/>
      <c r="R103" s="869"/>
      <c r="S103" s="847"/>
      <c r="T103" s="847"/>
      <c r="U103" s="847"/>
      <c r="V103" s="847"/>
      <c r="W103" s="847"/>
      <c r="X103" s="847"/>
      <c r="Y103" s="847"/>
      <c r="Z103" s="847"/>
      <c r="AA103" s="847"/>
      <c r="AB103" s="847"/>
      <c r="AL103" s="186"/>
      <c r="AM103" s="186"/>
      <c r="AN103" s="186"/>
      <c r="AO103" s="186"/>
      <c r="AP103" s="186"/>
      <c r="AQ103" s="186"/>
      <c r="AR103" s="185"/>
      <c r="AS103" s="186"/>
      <c r="AT103" s="186"/>
      <c r="AU103" s="186"/>
      <c r="AV103" s="186"/>
      <c r="AW103" s="186"/>
      <c r="AX103" s="186"/>
      <c r="AY103" s="186"/>
      <c r="AZ103" s="186"/>
      <c r="BA103" s="186"/>
      <c r="BB103" s="186"/>
      <c r="BC103" s="186"/>
      <c r="BD103" s="186"/>
      <c r="BE103" s="186"/>
      <c r="BF103" s="186"/>
    </row>
    <row r="104" spans="1:58" ht="13.5" customHeight="1">
      <c r="A104" s="860"/>
      <c r="B104" s="860"/>
      <c r="C104" s="860"/>
      <c r="D104" s="860"/>
      <c r="E104" s="863"/>
      <c r="F104" s="863"/>
      <c r="G104" s="864"/>
      <c r="H104" s="866"/>
      <c r="I104" s="867"/>
      <c r="J104" s="867"/>
      <c r="K104" s="867"/>
      <c r="L104" s="867"/>
      <c r="M104" s="867"/>
      <c r="N104" s="97"/>
      <c r="O104" s="448"/>
      <c r="P104" s="870"/>
      <c r="Q104" s="871"/>
      <c r="R104" s="871"/>
      <c r="S104" s="867"/>
      <c r="T104" s="867"/>
      <c r="U104" s="867"/>
      <c r="V104" s="867"/>
      <c r="W104" s="867"/>
      <c r="X104" s="867"/>
      <c r="Y104" s="867"/>
      <c r="Z104" s="867"/>
      <c r="AA104" s="867"/>
      <c r="AB104" s="867"/>
      <c r="AE104" s="186" t="s">
        <v>741</v>
      </c>
      <c r="AF104" s="184"/>
      <c r="AH104" s="184"/>
      <c r="AI104" s="184"/>
      <c r="AL104" s="186"/>
      <c r="AM104" s="186"/>
      <c r="AN104" s="186"/>
      <c r="AO104" s="186"/>
      <c r="AP104" s="186"/>
      <c r="AQ104" s="186"/>
      <c r="AR104" s="184"/>
      <c r="AS104" s="185"/>
      <c r="AT104" s="185"/>
      <c r="AU104" s="186"/>
      <c r="AV104" s="186"/>
      <c r="AW104" s="184"/>
      <c r="AX104" s="184"/>
      <c r="AY104" s="184"/>
      <c r="AZ104" s="186"/>
      <c r="BA104" s="186"/>
      <c r="BB104" s="186"/>
      <c r="BC104" s="186"/>
      <c r="BD104" s="186"/>
      <c r="BE104" s="186"/>
      <c r="BF104" s="186"/>
    </row>
    <row r="105" spans="1:58" ht="13.5" customHeight="1">
      <c r="A105" s="441"/>
      <c r="B105" s="843" t="s">
        <v>75</v>
      </c>
      <c r="C105" s="844"/>
      <c r="D105" s="844"/>
      <c r="E105" s="847"/>
      <c r="F105" s="847"/>
      <c r="G105" s="847"/>
      <c r="H105" s="847"/>
      <c r="I105" s="847"/>
      <c r="J105" s="847"/>
      <c r="K105" s="847"/>
      <c r="L105" s="847"/>
      <c r="M105" s="847"/>
      <c r="N105" s="97"/>
      <c r="O105" s="448"/>
      <c r="P105" s="849" t="s">
        <v>607</v>
      </c>
      <c r="Q105" s="850"/>
      <c r="R105" s="850"/>
      <c r="S105" s="847"/>
      <c r="T105" s="847"/>
      <c r="U105" s="847"/>
      <c r="V105" s="847"/>
      <c r="W105" s="847"/>
      <c r="X105" s="847"/>
      <c r="Y105" s="847"/>
      <c r="Z105" s="847"/>
      <c r="AA105" s="847"/>
      <c r="AB105" s="847"/>
      <c r="AC105" s="97"/>
      <c r="AE105" s="186" t="s">
        <v>742</v>
      </c>
      <c r="AF105" s="186"/>
      <c r="AH105" s="186"/>
      <c r="AI105" s="186"/>
      <c r="AJ105" s="184"/>
      <c r="AK105" s="184"/>
      <c r="AL105" s="186"/>
      <c r="AM105" s="186"/>
      <c r="AN105" s="186"/>
      <c r="AO105" s="186"/>
      <c r="AP105" s="186"/>
      <c r="AQ105" s="186"/>
      <c r="AR105" s="186"/>
      <c r="AS105" s="185"/>
      <c r="AT105" s="185"/>
      <c r="AU105" s="185"/>
      <c r="AV105" s="185"/>
      <c r="AW105" s="186"/>
      <c r="AX105" s="186"/>
      <c r="AY105" s="186"/>
      <c r="AZ105" s="186"/>
      <c r="BA105" s="186"/>
      <c r="BB105" s="186"/>
      <c r="BC105" s="186"/>
      <c r="BD105" s="186"/>
      <c r="BE105" s="186"/>
      <c r="BF105" s="186"/>
    </row>
    <row r="106" spans="1:58" s="97" customFormat="1" ht="13.5" customHeight="1">
      <c r="A106" s="447"/>
      <c r="B106" s="845"/>
      <c r="C106" s="846"/>
      <c r="D106" s="846"/>
      <c r="E106" s="848"/>
      <c r="F106" s="848"/>
      <c r="G106" s="848"/>
      <c r="H106" s="848"/>
      <c r="I106" s="848"/>
      <c r="J106" s="848"/>
      <c r="K106" s="848"/>
      <c r="L106" s="848"/>
      <c r="M106" s="848"/>
      <c r="O106" s="449"/>
      <c r="P106" s="851"/>
      <c r="Q106" s="852"/>
      <c r="R106" s="852"/>
      <c r="S106" s="848"/>
      <c r="T106" s="848"/>
      <c r="U106" s="848"/>
      <c r="V106" s="848"/>
      <c r="W106" s="848"/>
      <c r="X106" s="848"/>
      <c r="Y106" s="848"/>
      <c r="Z106" s="848"/>
      <c r="AA106" s="848"/>
      <c r="AB106" s="848"/>
      <c r="AE106" s="186" t="s">
        <v>743</v>
      </c>
      <c r="AF106" s="186"/>
      <c r="AH106" s="186"/>
      <c r="AI106" s="186"/>
      <c r="AJ106" s="186"/>
      <c r="AK106" s="186"/>
      <c r="AL106" s="186"/>
      <c r="AM106" s="186"/>
      <c r="AN106" s="186"/>
      <c r="AO106" s="186"/>
      <c r="AP106" s="186"/>
      <c r="AQ106" s="186"/>
      <c r="AR106" s="186"/>
      <c r="AS106" s="185"/>
      <c r="AT106" s="185"/>
      <c r="AU106" s="185"/>
      <c r="AV106" s="185"/>
      <c r="AW106" s="185"/>
      <c r="AX106" s="185"/>
      <c r="AY106" s="185"/>
      <c r="AZ106" s="185"/>
      <c r="BA106" s="186"/>
      <c r="BB106" s="186"/>
      <c r="BC106" s="186"/>
      <c r="BD106" s="186"/>
      <c r="BE106" s="186"/>
      <c r="BF106" s="186"/>
    </row>
    <row r="107" spans="1:58" s="97" customFormat="1" ht="13.5" customHeight="1">
      <c r="O107" s="187"/>
      <c r="P107" s="188"/>
      <c r="Q107" s="188"/>
      <c r="R107" s="188"/>
      <c r="AE107" s="186" t="s">
        <v>744</v>
      </c>
      <c r="AF107" s="186"/>
      <c r="AG107" s="184"/>
      <c r="AH107" s="186"/>
      <c r="AI107" s="186"/>
      <c r="AJ107" s="186"/>
      <c r="AK107" s="186"/>
      <c r="AL107" s="186"/>
      <c r="AM107" s="186"/>
      <c r="AN107" s="186"/>
      <c r="AO107" s="186"/>
      <c r="AP107" s="186"/>
      <c r="AQ107" s="186"/>
      <c r="AR107" s="186"/>
      <c r="AS107" s="185"/>
      <c r="AT107" s="185"/>
      <c r="AU107" s="185"/>
      <c r="AV107" s="185"/>
      <c r="AW107" s="185"/>
      <c r="AX107" s="185"/>
      <c r="AY107" s="185"/>
      <c r="AZ107" s="185"/>
      <c r="BA107" s="186"/>
      <c r="BB107" s="186"/>
      <c r="BC107" s="186"/>
      <c r="BD107" s="186"/>
      <c r="BE107" s="186"/>
      <c r="BF107" s="186"/>
    </row>
    <row r="108" spans="1:58" s="97" customFormat="1" ht="13.5" customHeight="1">
      <c r="A108" s="832" t="s">
        <v>754</v>
      </c>
      <c r="B108" s="833"/>
      <c r="C108" s="833"/>
      <c r="D108" s="833"/>
      <c r="E108" s="833"/>
      <c r="F108" s="833"/>
      <c r="G108" s="833"/>
      <c r="H108" s="833"/>
      <c r="I108" s="834"/>
      <c r="J108" s="670" t="s">
        <v>753</v>
      </c>
      <c r="K108" s="671"/>
      <c r="L108" s="671"/>
      <c r="M108" s="672"/>
      <c r="N108" s="18"/>
      <c r="O108" s="832" t="s">
        <v>755</v>
      </c>
      <c r="P108" s="838"/>
      <c r="Q108" s="838"/>
      <c r="R108" s="838"/>
      <c r="S108" s="838"/>
      <c r="T108" s="838"/>
      <c r="U108" s="838"/>
      <c r="V108" s="838"/>
      <c r="W108" s="838"/>
      <c r="X108" s="699"/>
      <c r="Y108" s="670" t="s">
        <v>753</v>
      </c>
      <c r="Z108" s="671"/>
      <c r="AA108" s="671"/>
      <c r="AB108" s="672"/>
      <c r="AE108" s="186" t="s">
        <v>745</v>
      </c>
      <c r="AF108" s="186"/>
      <c r="AG108" s="186"/>
      <c r="AH108" s="186"/>
      <c r="AI108" s="186"/>
      <c r="AJ108" s="186"/>
      <c r="AK108" s="186"/>
      <c r="AL108" s="186"/>
      <c r="AM108" s="186"/>
      <c r="AN108" s="186"/>
      <c r="AO108" s="186"/>
      <c r="AP108" s="186"/>
      <c r="AQ108" s="186"/>
      <c r="AR108" s="186"/>
      <c r="AS108" s="185"/>
      <c r="AT108" s="185"/>
      <c r="AU108" s="185"/>
      <c r="AV108" s="185"/>
      <c r="AW108" s="185"/>
      <c r="AX108" s="185"/>
      <c r="AY108" s="185"/>
      <c r="AZ108" s="185"/>
      <c r="BA108" s="186"/>
      <c r="BB108" s="186"/>
      <c r="BC108" s="186"/>
      <c r="BD108" s="186"/>
      <c r="BE108" s="186"/>
      <c r="BF108" s="186"/>
    </row>
    <row r="109" spans="1:58" s="97" customFormat="1" ht="13.5" customHeight="1">
      <c r="A109" s="835"/>
      <c r="B109" s="836"/>
      <c r="C109" s="836"/>
      <c r="D109" s="836"/>
      <c r="E109" s="836"/>
      <c r="F109" s="836"/>
      <c r="G109" s="836"/>
      <c r="H109" s="836"/>
      <c r="I109" s="837"/>
      <c r="J109" s="673"/>
      <c r="K109" s="674"/>
      <c r="L109" s="674"/>
      <c r="M109" s="675"/>
      <c r="N109" s="18"/>
      <c r="O109" s="839"/>
      <c r="P109" s="840"/>
      <c r="Q109" s="840"/>
      <c r="R109" s="840"/>
      <c r="S109" s="840"/>
      <c r="T109" s="840"/>
      <c r="U109" s="840"/>
      <c r="V109" s="840"/>
      <c r="W109" s="840"/>
      <c r="X109" s="702"/>
      <c r="Y109" s="673"/>
      <c r="Z109" s="674"/>
      <c r="AA109" s="674"/>
      <c r="AB109" s="675"/>
      <c r="AE109" s="186" t="s">
        <v>83</v>
      </c>
      <c r="AF109" s="186"/>
      <c r="AG109" s="186"/>
      <c r="AH109" s="186"/>
      <c r="AI109" s="186"/>
      <c r="AJ109" s="186"/>
      <c r="AK109" s="186"/>
      <c r="AL109" s="186"/>
      <c r="AM109" s="186"/>
      <c r="AN109" s="186"/>
      <c r="AO109" s="186"/>
      <c r="AP109" s="186"/>
      <c r="AQ109" s="186"/>
      <c r="AR109" s="186"/>
      <c r="AS109" s="185"/>
      <c r="AT109" s="185"/>
      <c r="AU109" s="185"/>
      <c r="AV109" s="185"/>
      <c r="AW109" s="185"/>
      <c r="AX109" s="185"/>
      <c r="AY109" s="185"/>
      <c r="AZ109" s="185"/>
      <c r="BA109" s="186"/>
      <c r="BB109" s="186"/>
      <c r="BC109" s="186"/>
      <c r="BD109" s="186"/>
      <c r="BE109" s="186"/>
      <c r="BF109" s="186"/>
    </row>
    <row r="110" spans="1:58" s="97" customFormat="1" ht="13.5" customHeight="1">
      <c r="AE110" s="186" t="s">
        <v>84</v>
      </c>
      <c r="AF110" s="186"/>
      <c r="AG110" s="186"/>
      <c r="AH110" s="186"/>
      <c r="AI110" s="186"/>
      <c r="AJ110" s="186"/>
      <c r="AK110" s="186"/>
      <c r="AL110" s="186"/>
      <c r="AM110" s="186"/>
      <c r="AN110" s="186"/>
      <c r="AO110" s="186"/>
      <c r="AP110" s="186"/>
      <c r="AQ110" s="186"/>
      <c r="AR110" s="186"/>
      <c r="AS110" s="185"/>
      <c r="AT110" s="185"/>
      <c r="AU110" s="185"/>
      <c r="AV110" s="185"/>
      <c r="AW110" s="185"/>
      <c r="AX110" s="185"/>
      <c r="AY110" s="185"/>
      <c r="AZ110" s="185"/>
      <c r="BA110" s="186"/>
      <c r="BB110" s="186"/>
      <c r="BC110" s="186"/>
      <c r="BD110" s="186"/>
      <c r="BE110" s="186"/>
      <c r="BF110" s="186"/>
    </row>
    <row r="111" spans="1:58" s="97" customFormat="1" ht="13.5" customHeight="1">
      <c r="AC111" s="186"/>
      <c r="AD111" s="185"/>
      <c r="AE111" s="186" t="s">
        <v>748</v>
      </c>
      <c r="AF111" s="186"/>
      <c r="AG111" s="186"/>
      <c r="AH111" s="186"/>
      <c r="AI111" s="186"/>
      <c r="AJ111" s="186"/>
      <c r="AK111" s="186"/>
      <c r="AL111" s="191"/>
      <c r="AM111" s="186"/>
      <c r="AN111" s="186"/>
      <c r="AO111" s="186"/>
      <c r="AP111" s="186"/>
      <c r="AQ111" s="186"/>
      <c r="AR111" s="186"/>
      <c r="AS111" s="186"/>
      <c r="AT111" s="186"/>
      <c r="AU111" s="186"/>
      <c r="AV111" s="186"/>
      <c r="AW111" s="185"/>
      <c r="AX111" s="185"/>
      <c r="AY111" s="185"/>
      <c r="AZ111" s="185"/>
      <c r="BA111" s="186"/>
      <c r="BB111" s="186"/>
      <c r="BC111" s="186"/>
      <c r="BD111" s="186"/>
      <c r="BE111" s="186"/>
      <c r="BF111" s="186"/>
    </row>
    <row r="112" spans="1:58" s="97" customFormat="1" ht="13.5" customHeight="1">
      <c r="A112" s="189" t="s">
        <v>77</v>
      </c>
      <c r="B112" s="186"/>
      <c r="C112" s="186"/>
      <c r="D112" s="186" t="s">
        <v>78</v>
      </c>
      <c r="E112" s="186"/>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90"/>
      <c r="AE112" s="186" t="s">
        <v>80</v>
      </c>
      <c r="AF112" s="186"/>
      <c r="AG112" s="186"/>
      <c r="AH112" s="186"/>
      <c r="AI112" s="186"/>
      <c r="AJ112" s="186"/>
      <c r="AK112" s="186"/>
      <c r="AL112" s="190"/>
      <c r="AM112" s="191"/>
      <c r="AN112" s="191"/>
      <c r="AO112" s="191"/>
      <c r="AP112" s="191"/>
      <c r="AQ112" s="191"/>
      <c r="AR112" s="190"/>
      <c r="AS112" s="190"/>
      <c r="AT112" s="190"/>
      <c r="AU112" s="190"/>
      <c r="AV112" s="190"/>
      <c r="AW112" s="190"/>
      <c r="AX112" s="190"/>
      <c r="AY112" s="190"/>
      <c r="AZ112" s="190"/>
      <c r="BA112" s="190"/>
      <c r="BB112" s="190"/>
      <c r="BC112" s="190"/>
      <c r="BD112" s="190"/>
      <c r="BE112" s="190"/>
      <c r="BF112" s="190"/>
    </row>
    <row r="113" spans="1:59" s="97" customFormat="1" ht="13.5" customHeight="1">
      <c r="A113" s="186"/>
      <c r="B113" s="186"/>
      <c r="C113" s="186"/>
      <c r="D113" s="186" t="s">
        <v>746</v>
      </c>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90"/>
      <c r="AE113" s="186" t="s">
        <v>651</v>
      </c>
      <c r="AF113" s="186"/>
      <c r="AG113" s="186"/>
      <c r="AH113" s="186"/>
      <c r="AI113" s="186"/>
      <c r="AJ113" s="186"/>
      <c r="AK113" s="186"/>
      <c r="AL113" s="190"/>
      <c r="AM113" s="191"/>
      <c r="AN113" s="191"/>
      <c r="AO113" s="191"/>
      <c r="AP113" s="191"/>
      <c r="AQ113" s="191"/>
      <c r="AR113" s="190"/>
      <c r="AS113" s="191"/>
      <c r="AT113" s="191"/>
      <c r="AU113" s="191"/>
      <c r="AV113" s="191"/>
      <c r="AW113" s="190"/>
      <c r="AX113" s="190"/>
      <c r="AY113" s="190"/>
      <c r="AZ113" s="190"/>
      <c r="BA113" s="190"/>
      <c r="BB113" s="190"/>
      <c r="BC113" s="190"/>
      <c r="BD113" s="190"/>
      <c r="BE113" s="190"/>
      <c r="BF113" s="190"/>
    </row>
    <row r="114" spans="1:59" s="97" customFormat="1" ht="13.5" customHeight="1">
      <c r="A114" s="186"/>
      <c r="B114" s="186"/>
      <c r="C114" s="186"/>
      <c r="D114" s="186" t="s">
        <v>79</v>
      </c>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186"/>
      <c r="AD114" s="190"/>
      <c r="AE114" s="186" t="s">
        <v>749</v>
      </c>
      <c r="AF114" s="186"/>
      <c r="AG114" s="191"/>
      <c r="AH114" s="191"/>
      <c r="AI114" s="191"/>
      <c r="AJ114" s="186"/>
      <c r="AK114" s="186"/>
      <c r="AL114" s="190"/>
      <c r="AM114" s="191"/>
      <c r="AN114" s="191"/>
      <c r="AO114" s="191"/>
      <c r="AP114" s="191"/>
      <c r="AQ114" s="191"/>
      <c r="AR114" s="190"/>
      <c r="AS114" s="191"/>
      <c r="AT114" s="191"/>
      <c r="AU114" s="191"/>
      <c r="AV114" s="191"/>
      <c r="AW114" s="191"/>
      <c r="AX114" s="191"/>
      <c r="AY114" s="191"/>
      <c r="AZ114" s="191"/>
      <c r="BA114" s="191"/>
      <c r="BB114" s="191"/>
      <c r="BC114" s="191"/>
      <c r="BD114" s="191"/>
      <c r="BE114" s="191"/>
      <c r="BF114" s="191"/>
    </row>
    <row r="115" spans="1:59" s="97" customFormat="1" ht="13.5" customHeight="1">
      <c r="A115" s="186"/>
      <c r="B115" s="186"/>
      <c r="C115" s="186"/>
      <c r="D115" s="186" t="s">
        <v>747</v>
      </c>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90"/>
      <c r="AE115" s="190" t="s">
        <v>644</v>
      </c>
      <c r="AF115" s="190"/>
      <c r="AG115" s="191"/>
      <c r="AH115" s="190"/>
      <c r="AI115" s="190"/>
      <c r="AJ115" s="191"/>
      <c r="AK115" s="191"/>
      <c r="AL115" s="190"/>
      <c r="AM115" s="191"/>
      <c r="AN115" s="191"/>
      <c r="AO115" s="191"/>
      <c r="AP115" s="191"/>
      <c r="AQ115" s="191"/>
      <c r="AR115" s="190"/>
      <c r="AS115" s="191"/>
      <c r="AT115" s="191"/>
      <c r="AU115" s="191"/>
      <c r="AV115" s="191"/>
      <c r="AW115" s="191"/>
      <c r="AX115" s="191"/>
      <c r="AY115" s="191"/>
      <c r="AZ115" s="191"/>
      <c r="BA115" s="191"/>
      <c r="BB115" s="191"/>
      <c r="BC115" s="191"/>
      <c r="BD115" s="191"/>
      <c r="BE115" s="191"/>
      <c r="BF115" s="191"/>
    </row>
    <row r="116" spans="1:59" s="97" customFormat="1" ht="13.5" customHeight="1">
      <c r="A116" s="186"/>
      <c r="B116" s="186"/>
      <c r="C116" s="186"/>
      <c r="D116" s="186" t="s">
        <v>638</v>
      </c>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90"/>
      <c r="AE116" s="190" t="s">
        <v>653</v>
      </c>
      <c r="AF116" s="190"/>
      <c r="AG116" s="190"/>
      <c r="AH116" s="191"/>
      <c r="AI116" s="190"/>
      <c r="AJ116" s="190"/>
      <c r="AK116" s="190"/>
      <c r="AL116" s="190"/>
      <c r="AM116" s="191"/>
      <c r="AN116" s="191"/>
      <c r="AO116" s="191"/>
      <c r="AP116" s="191"/>
      <c r="AQ116" s="191"/>
      <c r="AR116" s="191"/>
      <c r="AS116" s="191"/>
      <c r="AT116" s="191"/>
      <c r="AU116" s="191"/>
      <c r="AV116" s="191"/>
      <c r="AW116" s="191"/>
      <c r="AX116" s="191"/>
      <c r="AY116" s="191"/>
      <c r="AZ116" s="191"/>
      <c r="BA116" s="191"/>
      <c r="BB116" s="191"/>
      <c r="BC116" s="191"/>
      <c r="BD116" s="191"/>
      <c r="BE116" s="191"/>
      <c r="BF116" s="191"/>
    </row>
    <row r="117" spans="1:59" s="97" customFormat="1" ht="13.5" customHeight="1">
      <c r="A117" s="186"/>
      <c r="B117" s="186"/>
      <c r="C117" s="186"/>
      <c r="D117" s="186" t="s">
        <v>81</v>
      </c>
      <c r="E117" s="186"/>
      <c r="F117" s="186"/>
      <c r="G117" s="186"/>
      <c r="H117" s="186"/>
      <c r="I117" s="186"/>
      <c r="J117" s="186"/>
      <c r="K117" s="186"/>
      <c r="L117" s="186"/>
      <c r="M117" s="186"/>
      <c r="N117" s="186"/>
      <c r="O117" s="186"/>
      <c r="P117" s="186"/>
      <c r="Q117" s="186"/>
      <c r="R117" s="186"/>
      <c r="S117" s="186"/>
      <c r="T117" s="186"/>
      <c r="U117" s="186"/>
      <c r="V117" s="186"/>
      <c r="W117" s="186"/>
      <c r="X117" s="186"/>
      <c r="Y117" s="186"/>
      <c r="Z117" s="186"/>
      <c r="AA117" s="186"/>
      <c r="AB117" s="186"/>
      <c r="AC117" s="186"/>
      <c r="AD117" s="190"/>
      <c r="AE117" s="190" t="s">
        <v>654</v>
      </c>
      <c r="AF117" s="190"/>
      <c r="AG117" s="190"/>
      <c r="AH117" s="190"/>
      <c r="AI117" s="190"/>
      <c r="AJ117" s="190"/>
      <c r="AK117" s="190"/>
      <c r="AL117" s="190"/>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row>
    <row r="118" spans="1:59" s="97" customFormat="1" ht="13.5" customHeight="1">
      <c r="A118" s="186"/>
      <c r="B118" s="186"/>
      <c r="C118" s="186"/>
      <c r="D118" s="186" t="s">
        <v>642</v>
      </c>
      <c r="E118" s="186"/>
      <c r="F118" s="186"/>
      <c r="G118" s="186"/>
      <c r="H118" s="186"/>
      <c r="I118" s="186"/>
      <c r="J118" s="186"/>
      <c r="K118" s="186"/>
      <c r="L118" s="186"/>
      <c r="M118" s="186"/>
      <c r="N118" s="186"/>
      <c r="O118" s="186"/>
      <c r="P118" s="186"/>
      <c r="Q118" s="186"/>
      <c r="R118" s="186"/>
      <c r="S118" s="186"/>
      <c r="T118" s="186"/>
      <c r="U118" s="186"/>
      <c r="V118" s="186"/>
      <c r="W118" s="186"/>
      <c r="X118" s="186"/>
      <c r="Y118" s="186"/>
      <c r="Z118" s="186"/>
      <c r="AA118" s="186"/>
      <c r="AB118" s="186"/>
      <c r="AC118" s="186"/>
      <c r="AD118" s="190"/>
      <c r="AE118" s="190" t="s">
        <v>655</v>
      </c>
      <c r="AF118" s="190"/>
      <c r="AG118" s="190"/>
      <c r="AH118" s="190"/>
      <c r="AI118" s="190"/>
      <c r="AJ118" s="190"/>
      <c r="AK118" s="190"/>
      <c r="AL118" s="190"/>
      <c r="AM118" s="191"/>
      <c r="AN118" s="191"/>
      <c r="AO118" s="191"/>
      <c r="AP118" s="191"/>
      <c r="AQ118" s="191"/>
      <c r="AR118" s="191"/>
      <c r="AS118" s="191"/>
      <c r="AT118" s="191"/>
      <c r="AU118" s="191"/>
      <c r="AV118" s="191"/>
      <c r="AW118" s="191"/>
      <c r="AX118" s="191"/>
      <c r="AY118" s="191"/>
      <c r="AZ118" s="191"/>
      <c r="BA118" s="191"/>
      <c r="BB118" s="191"/>
      <c r="BC118" s="191"/>
      <c r="BD118" s="191"/>
      <c r="BE118" s="191"/>
      <c r="BF118" s="191"/>
      <c r="BG118" s="164"/>
    </row>
    <row r="119" spans="1:59" s="97" customFormat="1" ht="13.5" customHeight="1">
      <c r="A119" s="186"/>
      <c r="B119" s="186"/>
      <c r="C119" s="186"/>
      <c r="D119" s="186" t="s">
        <v>82</v>
      </c>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c r="AA119" s="186"/>
      <c r="AB119" s="186"/>
      <c r="AC119" s="186"/>
      <c r="AD119" s="190"/>
      <c r="AE119" s="190" t="s">
        <v>656</v>
      </c>
      <c r="AF119" s="190"/>
      <c r="AG119" s="190"/>
      <c r="AH119" s="190"/>
      <c r="AI119" s="190"/>
      <c r="AJ119" s="190"/>
      <c r="AK119" s="190"/>
      <c r="AL119" s="190"/>
      <c r="AM119" s="191"/>
      <c r="AN119" s="191"/>
      <c r="AO119" s="191"/>
      <c r="AP119" s="191"/>
      <c r="AQ119" s="191"/>
      <c r="AR119" s="191"/>
      <c r="AS119" s="191"/>
      <c r="AT119" s="191"/>
      <c r="AU119" s="191"/>
      <c r="AV119" s="191"/>
      <c r="AW119" s="191"/>
      <c r="AX119" s="191"/>
      <c r="AY119" s="191"/>
      <c r="AZ119" s="191"/>
      <c r="BA119" s="191"/>
      <c r="BB119" s="191"/>
      <c r="BC119" s="191"/>
      <c r="BD119" s="191"/>
      <c r="BE119" s="191"/>
      <c r="BF119" s="191"/>
      <c r="BG119" s="164"/>
    </row>
    <row r="120" spans="1:59" s="97" customFormat="1" ht="13.5" customHeight="1">
      <c r="A120" s="186"/>
      <c r="B120" s="186"/>
      <c r="C120" s="186"/>
      <c r="D120" s="186" t="s">
        <v>750</v>
      </c>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90"/>
      <c r="AE120" s="190" t="s">
        <v>657</v>
      </c>
      <c r="AF120" s="190"/>
      <c r="AG120" s="190"/>
      <c r="AH120" s="190"/>
      <c r="AI120" s="190"/>
      <c r="AJ120" s="190"/>
      <c r="AK120" s="190"/>
      <c r="AL120" s="190"/>
      <c r="AM120" s="191"/>
      <c r="AN120" s="191"/>
      <c r="AO120" s="191"/>
      <c r="AP120" s="191"/>
      <c r="AQ120" s="191"/>
      <c r="AR120" s="191"/>
      <c r="AS120" s="191"/>
      <c r="AT120" s="191"/>
      <c r="AU120" s="191"/>
      <c r="AV120" s="191"/>
      <c r="AW120" s="191"/>
      <c r="AX120" s="191"/>
      <c r="AY120" s="191"/>
      <c r="AZ120" s="191"/>
      <c r="BA120" s="191"/>
      <c r="BB120" s="191"/>
      <c r="BC120" s="191"/>
      <c r="BD120" s="191"/>
      <c r="BE120" s="191"/>
      <c r="BF120" s="191"/>
      <c r="BG120" s="164"/>
    </row>
    <row r="121" spans="1:59" ht="13.5" customHeight="1">
      <c r="A121" s="186"/>
      <c r="B121" s="186"/>
      <c r="C121" s="186"/>
      <c r="D121" s="186" t="s">
        <v>639</v>
      </c>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E121" s="190" t="s">
        <v>658</v>
      </c>
      <c r="AF121" s="190"/>
      <c r="AG121" s="190"/>
      <c r="AH121" s="190"/>
      <c r="AI121" s="190"/>
      <c r="AJ121" s="190"/>
      <c r="AK121" s="190"/>
      <c r="AL121" s="190"/>
      <c r="AM121" s="191"/>
      <c r="AN121" s="191"/>
      <c r="AO121" s="191"/>
      <c r="AP121" s="191"/>
      <c r="AQ121" s="191"/>
      <c r="AR121" s="191"/>
      <c r="AS121" s="191"/>
      <c r="AT121" s="191"/>
      <c r="AU121" s="191"/>
      <c r="AV121" s="191"/>
      <c r="AW121" s="191"/>
      <c r="AX121" s="191"/>
      <c r="AY121" s="191"/>
      <c r="AZ121" s="191"/>
      <c r="BA121" s="191"/>
      <c r="BB121" s="191"/>
      <c r="BC121" s="191"/>
      <c r="BD121" s="191"/>
      <c r="BE121" s="191"/>
      <c r="BF121" s="191"/>
    </row>
    <row r="122" spans="1:59" ht="13.5" customHeight="1">
      <c r="AE122" s="190" t="s">
        <v>660</v>
      </c>
      <c r="AF122" s="190"/>
      <c r="AG122" s="190"/>
      <c r="AH122" s="190"/>
      <c r="AI122" s="190"/>
      <c r="AJ122" s="190"/>
      <c r="AK122" s="190"/>
      <c r="AL122" s="190"/>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row>
    <row r="123" spans="1:59" ht="13.5" customHeight="1">
      <c r="AE123" s="190" t="s">
        <v>751</v>
      </c>
      <c r="AF123" s="190"/>
      <c r="AG123" s="190"/>
      <c r="AH123" s="190"/>
      <c r="AI123" s="190"/>
      <c r="AJ123" s="190"/>
      <c r="AK123" s="190"/>
      <c r="AL123" s="190"/>
      <c r="AM123" s="191"/>
      <c r="AN123" s="191"/>
      <c r="AO123" s="191"/>
      <c r="AP123" s="191"/>
      <c r="AQ123" s="191"/>
      <c r="AR123" s="191"/>
      <c r="AS123" s="191"/>
      <c r="AT123" s="191"/>
      <c r="AU123" s="191"/>
      <c r="AV123" s="191"/>
      <c r="AW123" s="191"/>
      <c r="AX123" s="191"/>
      <c r="AY123" s="191"/>
      <c r="AZ123" s="191"/>
      <c r="BA123" s="191"/>
      <c r="BB123" s="191"/>
      <c r="BC123" s="191"/>
      <c r="BD123" s="191"/>
      <c r="BE123" s="191"/>
      <c r="BF123" s="191"/>
    </row>
    <row r="124" spans="1:59" ht="13.5" customHeight="1">
      <c r="AE124" s="39" t="s">
        <v>758</v>
      </c>
      <c r="AF124"/>
      <c r="AJ124" s="190"/>
      <c r="AK124" s="190"/>
      <c r="AL124" s="190"/>
      <c r="AM124" s="191"/>
      <c r="AN124" s="191"/>
      <c r="AO124" s="191"/>
      <c r="AP124" s="191"/>
      <c r="AQ124" s="191"/>
      <c r="AR124" s="191"/>
      <c r="AS124" s="191"/>
      <c r="AT124" s="191"/>
      <c r="AU124" s="191"/>
      <c r="AV124" s="191"/>
      <c r="AW124" s="191"/>
      <c r="AX124" s="191"/>
      <c r="AY124" s="191"/>
      <c r="AZ124" s="191"/>
      <c r="BA124" s="191"/>
      <c r="BB124" s="191"/>
      <c r="BC124" s="191"/>
      <c r="BD124" s="191"/>
      <c r="BE124" s="191"/>
      <c r="BF124" s="191"/>
    </row>
    <row r="125" spans="1:59">
      <c r="AE125" s="39" t="s">
        <v>757</v>
      </c>
      <c r="AF125"/>
      <c r="AH125" s="190"/>
      <c r="AM125" s="191"/>
      <c r="AN125" s="191"/>
      <c r="AO125" s="191"/>
      <c r="AP125" s="191"/>
      <c r="AQ125" s="191"/>
      <c r="AR125" s="191"/>
      <c r="AS125" s="191"/>
      <c r="AT125" s="191"/>
      <c r="AU125" s="191"/>
      <c r="AV125" s="191"/>
      <c r="AW125" s="191"/>
      <c r="AX125" s="191"/>
      <c r="AY125" s="191"/>
      <c r="AZ125" s="191"/>
      <c r="BA125" s="191"/>
      <c r="BB125" s="191"/>
      <c r="BC125" s="191"/>
      <c r="BD125" s="191"/>
      <c r="BE125" s="191"/>
      <c r="BF125" s="191"/>
    </row>
  </sheetData>
  <mergeCells count="377">
    <mergeCell ref="BF17:BF18"/>
    <mergeCell ref="BD17:BD18"/>
    <mergeCell ref="BB17:BB18"/>
    <mergeCell ref="AZ17:BA18"/>
    <mergeCell ref="BE17:BE18"/>
    <mergeCell ref="BC17:BC18"/>
    <mergeCell ref="AZ19:BA20"/>
    <mergeCell ref="BB19:BB20"/>
    <mergeCell ref="BC19:BC20"/>
    <mergeCell ref="BD19:BD20"/>
    <mergeCell ref="BE19:BE20"/>
    <mergeCell ref="BF19:BF20"/>
    <mergeCell ref="AE7:AG8"/>
    <mergeCell ref="AE16:AG20"/>
    <mergeCell ref="AS7:AU8"/>
    <mergeCell ref="AX10:AY10"/>
    <mergeCell ref="T13:AA14"/>
    <mergeCell ref="AE13:AG14"/>
    <mergeCell ref="AS13:AU14"/>
    <mergeCell ref="AZ10:BF10"/>
    <mergeCell ref="AH19:AL20"/>
    <mergeCell ref="AM19:AN20"/>
    <mergeCell ref="AP19:AQ20"/>
    <mergeCell ref="AR19:AS20"/>
    <mergeCell ref="AU19:AU20"/>
    <mergeCell ref="AR17:AS18"/>
    <mergeCell ref="AU17:AU18"/>
    <mergeCell ref="AV17:AX18"/>
    <mergeCell ref="AY17:AY18"/>
    <mergeCell ref="AV19:AX20"/>
    <mergeCell ref="AY19:AY20"/>
    <mergeCell ref="AP17:AQ18"/>
    <mergeCell ref="AH17:AL18"/>
    <mergeCell ref="AM17:AN18"/>
    <mergeCell ref="E17:AB17"/>
    <mergeCell ref="E16:AB16"/>
    <mergeCell ref="Y81:Y82"/>
    <mergeCell ref="Z81:Z82"/>
    <mergeCell ref="E79:AB79"/>
    <mergeCell ref="E80:AB80"/>
    <mergeCell ref="AJ72:AL72"/>
    <mergeCell ref="AM72:BF72"/>
    <mergeCell ref="AI74:BF74"/>
    <mergeCell ref="AI75:BF75"/>
    <mergeCell ref="V72:AB72"/>
    <mergeCell ref="V73:AB73"/>
    <mergeCell ref="BF80:BF81"/>
    <mergeCell ref="BF82:BF83"/>
    <mergeCell ref="AZ80:BA81"/>
    <mergeCell ref="BB80:BB81"/>
    <mergeCell ref="BC80:BC81"/>
    <mergeCell ref="BD80:BD81"/>
    <mergeCell ref="BE80:BE81"/>
    <mergeCell ref="AZ82:BA83"/>
    <mergeCell ref="BB82:BB83"/>
    <mergeCell ref="BC82:BC83"/>
    <mergeCell ref="BD82:BD83"/>
    <mergeCell ref="BE82:BE83"/>
    <mergeCell ref="V21:AB21"/>
    <mergeCell ref="A4:AB4"/>
    <mergeCell ref="O7:R8"/>
    <mergeCell ref="O11:R12"/>
    <mergeCell ref="O13:R14"/>
    <mergeCell ref="T11:AB12"/>
    <mergeCell ref="A21:C25"/>
    <mergeCell ref="D22:H23"/>
    <mergeCell ref="I22:J23"/>
    <mergeCell ref="L22:M23"/>
    <mergeCell ref="D21:J21"/>
    <mergeCell ref="K21:U21"/>
    <mergeCell ref="D24:H25"/>
    <mergeCell ref="I24:J25"/>
    <mergeCell ref="L24:M25"/>
    <mergeCell ref="N24:O25"/>
    <mergeCell ref="R22:T23"/>
    <mergeCell ref="U22:U23"/>
    <mergeCell ref="N22:O23"/>
    <mergeCell ref="Q22:Q23"/>
    <mergeCell ref="H30:M30"/>
    <mergeCell ref="D29:G30"/>
    <mergeCell ref="A27:C30"/>
    <mergeCell ref="D27:G28"/>
    <mergeCell ref="H27:N27"/>
    <mergeCell ref="H28:N28"/>
    <mergeCell ref="AE31:AH32"/>
    <mergeCell ref="H29:M29"/>
    <mergeCell ref="U1:AB1"/>
    <mergeCell ref="E8:L8"/>
    <mergeCell ref="A3:AB3"/>
    <mergeCell ref="A18:C19"/>
    <mergeCell ref="G18:M18"/>
    <mergeCell ref="O18:Q19"/>
    <mergeCell ref="R18:AB19"/>
    <mergeCell ref="A6:C7"/>
    <mergeCell ref="A10:C11"/>
    <mergeCell ref="D10:L11"/>
    <mergeCell ref="G19:M19"/>
    <mergeCell ref="T8:AB8"/>
    <mergeCell ref="T7:AB7"/>
    <mergeCell ref="V10:AB10"/>
    <mergeCell ref="E6:M7"/>
    <mergeCell ref="V9:AB9"/>
    <mergeCell ref="B42:D43"/>
    <mergeCell ref="E42:M43"/>
    <mergeCell ref="A32:D33"/>
    <mergeCell ref="E32:M33"/>
    <mergeCell ref="B34:D35"/>
    <mergeCell ref="E34:M35"/>
    <mergeCell ref="A36:D37"/>
    <mergeCell ref="E36:M37"/>
    <mergeCell ref="B38:D39"/>
    <mergeCell ref="E38:M39"/>
    <mergeCell ref="A40:D41"/>
    <mergeCell ref="E40:G41"/>
    <mergeCell ref="H40:M41"/>
    <mergeCell ref="AS23:AY23"/>
    <mergeCell ref="AL23:AR23"/>
    <mergeCell ref="N30:R30"/>
    <mergeCell ref="S30:W30"/>
    <mergeCell ref="AR24:AV24"/>
    <mergeCell ref="AF29:AH30"/>
    <mergeCell ref="AI29:AQ30"/>
    <mergeCell ref="AS27:AV28"/>
    <mergeCell ref="AE22:AG25"/>
    <mergeCell ref="V22:AB23"/>
    <mergeCell ref="X30:AB30"/>
    <mergeCell ref="U24:U25"/>
    <mergeCell ref="AH24:AK25"/>
    <mergeCell ref="AW24:BA24"/>
    <mergeCell ref="AZ23:BF23"/>
    <mergeCell ref="AZ22:BF22"/>
    <mergeCell ref="AL22:AR22"/>
    <mergeCell ref="AS22:AY22"/>
    <mergeCell ref="BB24:BF24"/>
    <mergeCell ref="AR25:AV25"/>
    <mergeCell ref="V24:AB25"/>
    <mergeCell ref="X29:AB29"/>
    <mergeCell ref="O27:U27"/>
    <mergeCell ref="AH22:AK23"/>
    <mergeCell ref="AI33:AQ34"/>
    <mergeCell ref="O28:U28"/>
    <mergeCell ref="N29:R29"/>
    <mergeCell ref="Q24:Q25"/>
    <mergeCell ref="R24:T25"/>
    <mergeCell ref="V27:AB27"/>
    <mergeCell ref="AE27:AH28"/>
    <mergeCell ref="AI27:AQ28"/>
    <mergeCell ref="AF33:AH34"/>
    <mergeCell ref="AL24:AQ24"/>
    <mergeCell ref="S29:W29"/>
    <mergeCell ref="V28:AB28"/>
    <mergeCell ref="BB25:BF25"/>
    <mergeCell ref="AW25:BA25"/>
    <mergeCell ref="AS29:AV30"/>
    <mergeCell ref="AW29:BF30"/>
    <mergeCell ref="AS31:AV32"/>
    <mergeCell ref="AW31:BF32"/>
    <mergeCell ref="AW27:BF28"/>
    <mergeCell ref="AL25:AQ25"/>
    <mergeCell ref="AI31:AK32"/>
    <mergeCell ref="AT35:AV36"/>
    <mergeCell ref="AW35:BF36"/>
    <mergeCell ref="AT37:AV38"/>
    <mergeCell ref="AW37:BF38"/>
    <mergeCell ref="O32:R33"/>
    <mergeCell ref="S32:AB33"/>
    <mergeCell ref="A66:AB66"/>
    <mergeCell ref="AE36:AM37"/>
    <mergeCell ref="AN36:AQ37"/>
    <mergeCell ref="AE38:AM39"/>
    <mergeCell ref="AN38:AQ39"/>
    <mergeCell ref="P42:R43"/>
    <mergeCell ref="S42:AB43"/>
    <mergeCell ref="O34:R35"/>
    <mergeCell ref="S34:AB35"/>
    <mergeCell ref="O36:R37"/>
    <mergeCell ref="O38:R39"/>
    <mergeCell ref="S38:AB39"/>
    <mergeCell ref="P40:R41"/>
    <mergeCell ref="S40:AB41"/>
    <mergeCell ref="S36:AB37"/>
    <mergeCell ref="AS33:AV34"/>
    <mergeCell ref="AL31:AQ32"/>
    <mergeCell ref="AW33:BF34"/>
    <mergeCell ref="A67:AB67"/>
    <mergeCell ref="A69:C70"/>
    <mergeCell ref="O70:R71"/>
    <mergeCell ref="E71:L71"/>
    <mergeCell ref="AE70:AG71"/>
    <mergeCell ref="AH70:AR71"/>
    <mergeCell ref="A45:I46"/>
    <mergeCell ref="J45:M46"/>
    <mergeCell ref="Y45:AB46"/>
    <mergeCell ref="O45:X46"/>
    <mergeCell ref="T70:AB70"/>
    <mergeCell ref="T71:AB71"/>
    <mergeCell ref="E69:M70"/>
    <mergeCell ref="U64:V64"/>
    <mergeCell ref="AS70:AU71"/>
    <mergeCell ref="AV70:BF71"/>
    <mergeCell ref="A73:C74"/>
    <mergeCell ref="D73:L74"/>
    <mergeCell ref="AX73:AY73"/>
    <mergeCell ref="AZ73:BF73"/>
    <mergeCell ref="O74:R75"/>
    <mergeCell ref="T74:AB75"/>
    <mergeCell ref="O76:R77"/>
    <mergeCell ref="T76:AA77"/>
    <mergeCell ref="AB76:AB77"/>
    <mergeCell ref="AE76:AG77"/>
    <mergeCell ref="AS76:AU77"/>
    <mergeCell ref="AW76:AX77"/>
    <mergeCell ref="AY76:AY77"/>
    <mergeCell ref="AZ76:AZ77"/>
    <mergeCell ref="BA76:BA77"/>
    <mergeCell ref="BB76:BB77"/>
    <mergeCell ref="BC76:BC77"/>
    <mergeCell ref="BD76:BD77"/>
    <mergeCell ref="AJ76:AK76"/>
    <mergeCell ref="AJ77:AK77"/>
    <mergeCell ref="A81:C82"/>
    <mergeCell ref="O81:Q82"/>
    <mergeCell ref="AH82:AL83"/>
    <mergeCell ref="AM82:AN83"/>
    <mergeCell ref="AV82:AX83"/>
    <mergeCell ref="AY82:AY83"/>
    <mergeCell ref="AE79:AG83"/>
    <mergeCell ref="AH80:AL81"/>
    <mergeCell ref="AM80:AN81"/>
    <mergeCell ref="AP80:AQ81"/>
    <mergeCell ref="AR80:AS81"/>
    <mergeCell ref="AU80:AU81"/>
    <mergeCell ref="AP82:AQ83"/>
    <mergeCell ref="AR82:AS83"/>
    <mergeCell ref="AU82:AU83"/>
    <mergeCell ref="AV80:AX81"/>
    <mergeCell ref="AY80:AY81"/>
    <mergeCell ref="F81:G81"/>
    <mergeCell ref="F82:G82"/>
    <mergeCell ref="S81:T82"/>
    <mergeCell ref="U81:U82"/>
    <mergeCell ref="V81:V82"/>
    <mergeCell ref="W81:W82"/>
    <mergeCell ref="X81:X82"/>
    <mergeCell ref="A84:C88"/>
    <mergeCell ref="D84:J84"/>
    <mergeCell ref="K84:U84"/>
    <mergeCell ref="V84:AB84"/>
    <mergeCell ref="D85:H86"/>
    <mergeCell ref="I85:J86"/>
    <mergeCell ref="L85:M86"/>
    <mergeCell ref="N85:O86"/>
    <mergeCell ref="Q85:Q86"/>
    <mergeCell ref="R85:T86"/>
    <mergeCell ref="U85:U86"/>
    <mergeCell ref="D87:H88"/>
    <mergeCell ref="I87:J88"/>
    <mergeCell ref="L87:M88"/>
    <mergeCell ref="N87:O88"/>
    <mergeCell ref="Q87:Q88"/>
    <mergeCell ref="R87:T88"/>
    <mergeCell ref="V85:W86"/>
    <mergeCell ref="X85:X86"/>
    <mergeCell ref="Y85:Y86"/>
    <mergeCell ref="Z85:Z86"/>
    <mergeCell ref="AA85:AA86"/>
    <mergeCell ref="AB85:AB86"/>
    <mergeCell ref="Y87:Y88"/>
    <mergeCell ref="AW94:BF95"/>
    <mergeCell ref="AE85:AG88"/>
    <mergeCell ref="U87:U88"/>
    <mergeCell ref="AH85:AK86"/>
    <mergeCell ref="AH87:AK88"/>
    <mergeCell ref="AL85:AR85"/>
    <mergeCell ref="AS85:AY85"/>
    <mergeCell ref="AZ85:BF85"/>
    <mergeCell ref="AL86:AR86"/>
    <mergeCell ref="AS86:AY86"/>
    <mergeCell ref="AZ86:BF86"/>
    <mergeCell ref="AL87:AQ87"/>
    <mergeCell ref="AR87:AV87"/>
    <mergeCell ref="AR88:AV88"/>
    <mergeCell ref="AW88:BA88"/>
    <mergeCell ref="BB88:BF88"/>
    <mergeCell ref="V87:W88"/>
    <mergeCell ref="X87:X88"/>
    <mergeCell ref="Z87:Z88"/>
    <mergeCell ref="AA87:AA88"/>
    <mergeCell ref="AB87:AB88"/>
    <mergeCell ref="AW87:BA87"/>
    <mergeCell ref="BB87:BF87"/>
    <mergeCell ref="AL88:AQ88"/>
    <mergeCell ref="AW96:BF97"/>
    <mergeCell ref="AT100:AV101"/>
    <mergeCell ref="AW98:BF99"/>
    <mergeCell ref="E97:M98"/>
    <mergeCell ref="AW100:BF101"/>
    <mergeCell ref="E101:M102"/>
    <mergeCell ref="AF96:AH97"/>
    <mergeCell ref="AW90:BF91"/>
    <mergeCell ref="AI90:AQ91"/>
    <mergeCell ref="AS90:AV91"/>
    <mergeCell ref="S97:AB98"/>
    <mergeCell ref="S92:W92"/>
    <mergeCell ref="V91:AB91"/>
    <mergeCell ref="V90:AB90"/>
    <mergeCell ref="AE90:AH91"/>
    <mergeCell ref="AE94:AH95"/>
    <mergeCell ref="AW92:BF93"/>
    <mergeCell ref="S93:W93"/>
    <mergeCell ref="X93:AB93"/>
    <mergeCell ref="X92:AB92"/>
    <mergeCell ref="O97:R98"/>
    <mergeCell ref="AF92:AH93"/>
    <mergeCell ref="AI92:AQ93"/>
    <mergeCell ref="AS92:AV93"/>
    <mergeCell ref="A95:D96"/>
    <mergeCell ref="B97:D98"/>
    <mergeCell ref="A99:D100"/>
    <mergeCell ref="AI96:AQ97"/>
    <mergeCell ref="E95:M96"/>
    <mergeCell ref="O95:R96"/>
    <mergeCell ref="S95:AB96"/>
    <mergeCell ref="AS96:AV97"/>
    <mergeCell ref="AT98:AV99"/>
    <mergeCell ref="AI94:AK95"/>
    <mergeCell ref="AL94:AQ95"/>
    <mergeCell ref="AS94:AV95"/>
    <mergeCell ref="A90:C93"/>
    <mergeCell ref="D90:G91"/>
    <mergeCell ref="H90:N90"/>
    <mergeCell ref="O90:U90"/>
    <mergeCell ref="D92:G93"/>
    <mergeCell ref="H92:M92"/>
    <mergeCell ref="N92:R92"/>
    <mergeCell ref="H91:N91"/>
    <mergeCell ref="O91:U91"/>
    <mergeCell ref="H93:M93"/>
    <mergeCell ref="N93:R93"/>
    <mergeCell ref="A108:I109"/>
    <mergeCell ref="J108:M109"/>
    <mergeCell ref="O108:X109"/>
    <mergeCell ref="Y108:AB109"/>
    <mergeCell ref="AE99:AM100"/>
    <mergeCell ref="AN99:AQ100"/>
    <mergeCell ref="AE101:AM102"/>
    <mergeCell ref="AN101:AQ102"/>
    <mergeCell ref="B105:D106"/>
    <mergeCell ref="E105:M106"/>
    <mergeCell ref="P105:R106"/>
    <mergeCell ref="S105:AB106"/>
    <mergeCell ref="E99:M100"/>
    <mergeCell ref="O99:R100"/>
    <mergeCell ref="S99:AB100"/>
    <mergeCell ref="B101:D102"/>
    <mergeCell ref="O101:R102"/>
    <mergeCell ref="S101:AB102"/>
    <mergeCell ref="A103:D104"/>
    <mergeCell ref="E103:G104"/>
    <mergeCell ref="H103:M104"/>
    <mergeCell ref="P103:R104"/>
    <mergeCell ref="S103:AB104"/>
    <mergeCell ref="AW7:BF8"/>
    <mergeCell ref="AI7:AR8"/>
    <mergeCell ref="AI12:BF12"/>
    <mergeCell ref="AI11:BF11"/>
    <mergeCell ref="AJ9:AL9"/>
    <mergeCell ref="AM9:BF9"/>
    <mergeCell ref="AJ13:AK13"/>
    <mergeCell ref="AJ14:AK14"/>
    <mergeCell ref="AW13:AX14"/>
    <mergeCell ref="BD13:BD14"/>
    <mergeCell ref="BB13:BB14"/>
    <mergeCell ref="AZ13:AZ14"/>
    <mergeCell ref="BC13:BC14"/>
    <mergeCell ref="BA13:BA14"/>
    <mergeCell ref="AY13:AY14"/>
  </mergeCells>
  <phoneticPr fontId="23"/>
  <dataValidations count="5">
    <dataValidation type="list" allowBlank="1" showInputMessage="1" showErrorMessage="1" sqref="AL23:BF23 AL86:BF86 H91:AB91" xr:uid="{00000000-0002-0000-0600-000000000000}">
      <formula1>"加入　未加入　適用除外より選択,加入,未加入,適用除外"</formula1>
    </dataValidation>
    <dataValidation imeMode="hiragana" allowBlank="1" showInputMessage="1" showErrorMessage="1" sqref="BH3 BI4 BH66 BI67" xr:uid="{00000000-0002-0000-0600-000001000000}"/>
    <dataValidation type="list" allowBlank="1" showInputMessage="1" showErrorMessage="1" sqref="AI31:AK32 AI94:AK95 E103:G104" xr:uid="{00000000-0002-0000-0600-000002000000}">
      <formula1>"専任・非専任,専任,非専任"</formula1>
    </dataValidation>
    <dataValidation type="list" allowBlank="1" showInputMessage="1" showErrorMessage="1" sqref="L85:M88 AP80:AQ83 AP17:AQ20" xr:uid="{00000000-0002-0000-0600-000003000000}">
      <formula1>"大臣　　知事,大臣,知事"</formula1>
    </dataValidation>
    <dataValidation type="list" allowBlank="1" showInputMessage="1" showErrorMessage="1" sqref="AR17:AS20 AR80:AS83 N85:O88" xr:uid="{00000000-0002-0000-0600-000004000000}">
      <formula1>"特定　　一般,特定,一般"</formula1>
    </dataValidation>
  </dataValidations>
  <pageMargins left="0.78740157480314965" right="0.59055118110236227" top="0.27559055118110237" bottom="0.27559055118110237" header="0" footer="0"/>
  <pageSetup paperSize="8"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I48"/>
  <sheetViews>
    <sheetView view="pageBreakPreview" zoomScaleNormal="100" zoomScaleSheetLayoutView="100" workbookViewId="0">
      <selection activeCell="G17" sqref="G17:K17"/>
    </sheetView>
  </sheetViews>
  <sheetFormatPr defaultColWidth="9.109375" defaultRowHeight="24.9" customHeight="1"/>
  <cols>
    <col min="1" max="1" width="3.33203125" style="164" customWidth="1"/>
    <col min="2" max="2" width="1.6640625" style="164" customWidth="1"/>
    <col min="3" max="10" width="2.6640625" style="164" customWidth="1"/>
    <col min="11" max="11" width="4.6640625" style="164" customWidth="1"/>
    <col min="12" max="12" width="1.6640625" style="164" customWidth="1"/>
    <col min="13" max="13" width="3.33203125" style="164" customWidth="1"/>
    <col min="14" max="14" width="1.6640625" style="164" customWidth="1"/>
    <col min="15" max="22" width="2.6640625" style="164" customWidth="1"/>
    <col min="23" max="23" width="4.6640625" style="164" customWidth="1"/>
    <col min="24" max="24" width="1.6640625" style="164" customWidth="1"/>
    <col min="25" max="25" width="3.33203125" style="164" customWidth="1"/>
    <col min="26" max="26" width="1.6640625" style="164" customWidth="1"/>
    <col min="27" max="34" width="2.6640625" style="164" customWidth="1"/>
    <col min="35" max="35" width="4.6640625" style="164" customWidth="1"/>
    <col min="36" max="42" width="0.88671875" style="164" customWidth="1"/>
    <col min="43" max="16384" width="9.109375" style="164"/>
  </cols>
  <sheetData>
    <row r="1" spans="1:35" ht="20.100000000000001" customHeight="1">
      <c r="A1" s="193" t="s">
        <v>90</v>
      </c>
      <c r="B1" s="162"/>
      <c r="C1" s="162"/>
      <c r="D1" s="162"/>
      <c r="E1" s="162"/>
      <c r="F1" s="162"/>
      <c r="G1" s="162"/>
      <c r="H1" s="163"/>
      <c r="AA1" s="996" t="str">
        <f>IF(初期入力!$E$11="","",初期入力!$E$11)</f>
        <v/>
      </c>
      <c r="AB1" s="996"/>
      <c r="AC1" s="996"/>
      <c r="AD1" s="996"/>
      <c r="AE1" s="996"/>
      <c r="AF1" s="996"/>
      <c r="AG1" s="996"/>
      <c r="AH1" s="996"/>
      <c r="AI1" s="996"/>
    </row>
    <row r="2" spans="1:35" ht="15" customHeight="1"/>
    <row r="3" spans="1:35" ht="24.9" customHeight="1">
      <c r="L3" s="211"/>
      <c r="M3" s="211"/>
      <c r="N3" s="211"/>
      <c r="O3" s="211"/>
      <c r="P3" s="211"/>
      <c r="Q3" s="211"/>
      <c r="R3" s="212" t="s">
        <v>91</v>
      </c>
      <c r="S3" s="211"/>
      <c r="T3" s="211"/>
      <c r="U3" s="211"/>
      <c r="V3" s="211"/>
      <c r="W3" s="211"/>
    </row>
    <row r="4" spans="1:35" ht="5.0999999999999996" customHeight="1"/>
    <row r="5" spans="1:35" ht="18" customHeight="1">
      <c r="R5" s="194" t="s">
        <v>92</v>
      </c>
    </row>
    <row r="6" spans="1:35" ht="5.0999999999999996" customHeight="1"/>
    <row r="7" spans="1:35" ht="24" customHeight="1">
      <c r="J7" s="195"/>
      <c r="K7" s="975"/>
      <c r="L7" s="846" t="s">
        <v>473</v>
      </c>
      <c r="M7" s="846"/>
      <c r="N7" s="846"/>
      <c r="O7" s="846"/>
      <c r="P7" s="846"/>
      <c r="Q7" s="846"/>
      <c r="R7" s="980" t="str">
        <f>IF(初期入力!$E$17="","",初期入力!$E$17)</f>
        <v/>
      </c>
      <c r="S7" s="980"/>
      <c r="T7" s="980"/>
      <c r="U7" s="980"/>
      <c r="V7" s="980"/>
      <c r="W7" s="980"/>
      <c r="X7" s="980"/>
      <c r="Y7" s="980"/>
      <c r="Z7" s="195"/>
    </row>
    <row r="8" spans="1:35" ht="24" customHeight="1">
      <c r="J8" s="195"/>
      <c r="K8" s="975"/>
      <c r="L8" s="846" t="s">
        <v>472</v>
      </c>
      <c r="M8" s="846"/>
      <c r="N8" s="846"/>
      <c r="O8" s="846"/>
      <c r="P8" s="846"/>
      <c r="Q8" s="846"/>
      <c r="R8" s="980" t="str">
        <f>IF(初期入力!$E$38="","",初期入力!$E$38)</f>
        <v/>
      </c>
      <c r="S8" s="980"/>
      <c r="T8" s="980"/>
      <c r="U8" s="980"/>
      <c r="V8" s="980"/>
      <c r="W8" s="980"/>
      <c r="X8" s="980"/>
      <c r="Y8" s="980"/>
      <c r="Z8" s="195"/>
    </row>
    <row r="9" spans="1:35" ht="24" customHeight="1">
      <c r="J9" s="195"/>
      <c r="K9" s="975"/>
      <c r="L9" s="846" t="s">
        <v>474</v>
      </c>
      <c r="M9" s="846"/>
      <c r="N9" s="846"/>
      <c r="O9" s="846"/>
      <c r="P9" s="846"/>
      <c r="Q9" s="846"/>
      <c r="R9" s="980" t="str">
        <f>IF(初期入力!$E$44="","",初期入力!$E$44)</f>
        <v/>
      </c>
      <c r="S9" s="980"/>
      <c r="T9" s="980"/>
      <c r="U9" s="980"/>
      <c r="V9" s="980"/>
      <c r="W9" s="980"/>
      <c r="X9" s="980"/>
      <c r="Y9" s="980"/>
      <c r="Z9" s="195"/>
    </row>
    <row r="10" spans="1:35" ht="24" customHeight="1">
      <c r="J10" s="195"/>
      <c r="K10" s="976"/>
      <c r="L10" s="860" t="s">
        <v>475</v>
      </c>
      <c r="M10" s="860"/>
      <c r="N10" s="860"/>
      <c r="O10" s="860"/>
      <c r="P10" s="860"/>
      <c r="Q10" s="860"/>
      <c r="R10" s="981" t="str">
        <f>IF(初期入力!E41="","",初期入力!$E$41)</f>
        <v/>
      </c>
      <c r="S10" s="981"/>
      <c r="T10" s="981"/>
      <c r="U10" s="981"/>
      <c r="V10" s="981"/>
      <c r="W10" s="981"/>
      <c r="X10" s="981"/>
      <c r="Y10" s="981"/>
      <c r="Z10" s="195"/>
    </row>
    <row r="11" spans="1:35" ht="24" customHeight="1">
      <c r="J11" s="195"/>
      <c r="K11" s="223" t="s">
        <v>471</v>
      </c>
      <c r="L11" s="426"/>
      <c r="M11" s="843" t="s">
        <v>476</v>
      </c>
      <c r="N11" s="844"/>
      <c r="O11" s="844"/>
      <c r="P11" s="844"/>
      <c r="Q11" s="844"/>
      <c r="R11" s="997" t="str">
        <f>IF(初期入力!$E$50="","",初期入力!$E$50)</f>
        <v/>
      </c>
      <c r="S11" s="997"/>
      <c r="T11" s="997"/>
      <c r="U11" s="997"/>
      <c r="V11" s="997"/>
      <c r="W11" s="997"/>
      <c r="X11" s="997"/>
      <c r="Y11" s="997"/>
      <c r="Z11" s="195"/>
    </row>
    <row r="12" spans="1:35" ht="24" customHeight="1">
      <c r="J12" s="195"/>
      <c r="K12" s="846" t="s">
        <v>97</v>
      </c>
      <c r="L12" s="846"/>
      <c r="M12" s="977" t="str">
        <f>IF(初期入力!$E$48="","",初期入力!$E$48)</f>
        <v/>
      </c>
      <c r="N12" s="978"/>
      <c r="O12" s="978"/>
      <c r="P12" s="978"/>
      <c r="Q12" s="978"/>
      <c r="R12" s="979"/>
      <c r="S12" s="222" t="s">
        <v>477</v>
      </c>
      <c r="T12" s="998" t="str">
        <f>IF(初期入力!E49="","",初期入力!E49)</f>
        <v/>
      </c>
      <c r="U12" s="999"/>
      <c r="V12" s="999"/>
      <c r="W12" s="999"/>
      <c r="X12" s="999"/>
      <c r="Y12" s="999"/>
      <c r="Z12" s="195"/>
    </row>
    <row r="13" spans="1:35" ht="15" customHeight="1">
      <c r="A13" s="195"/>
      <c r="B13" s="195"/>
      <c r="C13" s="195"/>
      <c r="D13" s="195"/>
      <c r="E13" s="195"/>
      <c r="F13" s="195"/>
      <c r="G13" s="195"/>
      <c r="H13" s="195"/>
      <c r="I13" s="195"/>
      <c r="J13" s="195"/>
      <c r="K13" s="195"/>
      <c r="L13" s="195"/>
      <c r="M13" s="195"/>
      <c r="N13" s="195"/>
      <c r="O13" s="195"/>
      <c r="P13" s="195"/>
      <c r="Q13" s="195"/>
      <c r="R13" s="215"/>
      <c r="S13" s="195"/>
      <c r="T13" s="195"/>
      <c r="U13" s="195"/>
      <c r="V13" s="195"/>
      <c r="W13" s="195"/>
      <c r="X13" s="195"/>
      <c r="Y13" s="195"/>
      <c r="Z13" s="195"/>
      <c r="AA13" s="195"/>
      <c r="AB13" s="195"/>
      <c r="AC13" s="195"/>
      <c r="AD13" s="195"/>
      <c r="AE13" s="195"/>
      <c r="AF13" s="195"/>
      <c r="AG13" s="195"/>
      <c r="AH13" s="195"/>
      <c r="AI13" s="195"/>
    </row>
    <row r="14" spans="1:35" ht="9.9" customHeight="1">
      <c r="A14" s="195"/>
      <c r="B14" s="195"/>
      <c r="C14" s="195"/>
      <c r="D14" s="195"/>
      <c r="E14" s="195"/>
      <c r="F14" s="218"/>
      <c r="G14" s="214"/>
      <c r="H14" s="214"/>
      <c r="I14" s="214"/>
      <c r="J14" s="214"/>
      <c r="K14" s="214"/>
      <c r="L14" s="214"/>
      <c r="M14" s="214"/>
      <c r="N14" s="214"/>
      <c r="O14" s="214"/>
      <c r="P14" s="214"/>
      <c r="Q14" s="214"/>
      <c r="R14" s="215"/>
      <c r="S14" s="214"/>
      <c r="T14" s="214"/>
      <c r="U14" s="214"/>
      <c r="V14" s="214"/>
      <c r="W14" s="214"/>
      <c r="X14" s="214"/>
      <c r="Y14" s="214"/>
      <c r="Z14" s="214"/>
      <c r="AA14" s="214"/>
      <c r="AB14" s="214"/>
      <c r="AC14" s="214"/>
      <c r="AD14" s="215"/>
      <c r="AE14" s="195"/>
      <c r="AF14" s="195"/>
      <c r="AG14" s="195"/>
      <c r="AH14" s="195"/>
      <c r="AI14" s="195"/>
    </row>
    <row r="15" spans="1:35" ht="15" customHeight="1">
      <c r="A15" s="189"/>
      <c r="B15" s="189"/>
      <c r="C15" s="189"/>
      <c r="D15" s="189"/>
      <c r="E15" s="189"/>
      <c r="F15" s="216" t="s">
        <v>98</v>
      </c>
      <c r="G15" s="189"/>
      <c r="H15" s="189"/>
      <c r="I15" s="189"/>
      <c r="J15" s="189"/>
      <c r="K15" s="189"/>
      <c r="L15" s="189"/>
      <c r="M15" s="189"/>
      <c r="N15" s="189"/>
      <c r="O15" s="189"/>
      <c r="P15" s="189"/>
      <c r="Q15" s="189"/>
      <c r="R15" s="216" t="s">
        <v>98</v>
      </c>
      <c r="S15" s="189"/>
      <c r="T15" s="189"/>
      <c r="U15" s="189"/>
      <c r="V15" s="189"/>
      <c r="W15" s="189"/>
      <c r="X15" s="189"/>
      <c r="Y15" s="189"/>
      <c r="Z15" s="189"/>
      <c r="AA15" s="189"/>
      <c r="AB15" s="189"/>
      <c r="AC15" s="189"/>
      <c r="AD15" s="216" t="s">
        <v>98</v>
      </c>
      <c r="AE15" s="189"/>
      <c r="AF15" s="189"/>
      <c r="AG15" s="189"/>
      <c r="AH15" s="189"/>
      <c r="AI15" s="189"/>
    </row>
    <row r="16" spans="1:35" ht="5.0999999999999996" customHeight="1">
      <c r="A16" s="195"/>
      <c r="B16" s="195"/>
      <c r="C16" s="195"/>
      <c r="D16" s="195"/>
      <c r="E16" s="195"/>
      <c r="F16" s="217"/>
      <c r="G16" s="195"/>
      <c r="H16" s="195"/>
      <c r="I16" s="195"/>
      <c r="J16" s="195"/>
      <c r="K16" s="195"/>
      <c r="L16" s="195"/>
      <c r="M16" s="195"/>
      <c r="N16" s="195"/>
      <c r="O16" s="195"/>
      <c r="P16" s="195"/>
      <c r="Q16" s="195"/>
      <c r="R16" s="217"/>
      <c r="S16" s="195"/>
      <c r="T16" s="195"/>
      <c r="U16" s="195"/>
      <c r="V16" s="195"/>
      <c r="W16" s="195"/>
      <c r="X16" s="195"/>
      <c r="Y16" s="195"/>
      <c r="Z16" s="195"/>
      <c r="AA16" s="195"/>
      <c r="AB16" s="195"/>
      <c r="AC16" s="195"/>
      <c r="AD16" s="217"/>
      <c r="AE16" s="195"/>
      <c r="AF16" s="195"/>
      <c r="AG16" s="195"/>
      <c r="AH16" s="195"/>
      <c r="AI16" s="195"/>
    </row>
    <row r="17" spans="1:35" ht="23.25" customHeight="1">
      <c r="A17" s="975"/>
      <c r="B17" s="862" t="s">
        <v>93</v>
      </c>
      <c r="C17" s="984"/>
      <c r="D17" s="984"/>
      <c r="E17" s="984"/>
      <c r="F17" s="985"/>
      <c r="G17" s="986"/>
      <c r="H17" s="987"/>
      <c r="I17" s="987"/>
      <c r="J17" s="987"/>
      <c r="K17" s="987"/>
      <c r="M17" s="975"/>
      <c r="N17" s="862" t="s">
        <v>93</v>
      </c>
      <c r="O17" s="984"/>
      <c r="P17" s="984"/>
      <c r="Q17" s="984"/>
      <c r="R17" s="985"/>
      <c r="S17" s="986"/>
      <c r="T17" s="987"/>
      <c r="U17" s="987"/>
      <c r="V17" s="987"/>
      <c r="W17" s="987"/>
      <c r="Y17" s="975"/>
      <c r="Z17" s="862" t="s">
        <v>93</v>
      </c>
      <c r="AA17" s="984"/>
      <c r="AB17" s="984"/>
      <c r="AC17" s="984"/>
      <c r="AD17" s="985"/>
      <c r="AE17" s="986"/>
      <c r="AF17" s="987"/>
      <c r="AG17" s="987"/>
      <c r="AH17" s="987"/>
      <c r="AI17" s="987"/>
    </row>
    <row r="18" spans="1:35" ht="23.25" customHeight="1">
      <c r="A18" s="982"/>
      <c r="B18" s="862" t="s">
        <v>72</v>
      </c>
      <c r="C18" s="984"/>
      <c r="D18" s="984"/>
      <c r="E18" s="984"/>
      <c r="F18" s="985"/>
      <c r="G18" s="986"/>
      <c r="H18" s="987"/>
      <c r="I18" s="987"/>
      <c r="J18" s="987"/>
      <c r="K18" s="987"/>
      <c r="M18" s="982"/>
      <c r="N18" s="862" t="s">
        <v>72</v>
      </c>
      <c r="O18" s="984"/>
      <c r="P18" s="984"/>
      <c r="Q18" s="984"/>
      <c r="R18" s="985"/>
      <c r="S18" s="986"/>
      <c r="T18" s="987"/>
      <c r="U18" s="987"/>
      <c r="V18" s="987"/>
      <c r="W18" s="987"/>
      <c r="Y18" s="982"/>
      <c r="Z18" s="862" t="s">
        <v>72</v>
      </c>
      <c r="AA18" s="984"/>
      <c r="AB18" s="984"/>
      <c r="AC18" s="984"/>
      <c r="AD18" s="985"/>
      <c r="AE18" s="986"/>
      <c r="AF18" s="987"/>
      <c r="AG18" s="987"/>
      <c r="AH18" s="987"/>
      <c r="AI18" s="987"/>
    </row>
    <row r="19" spans="1:35" ht="23.25" customHeight="1">
      <c r="A19" s="982"/>
      <c r="B19" s="862" t="s">
        <v>94</v>
      </c>
      <c r="C19" s="984"/>
      <c r="D19" s="984"/>
      <c r="E19" s="984"/>
      <c r="F19" s="985"/>
      <c r="G19" s="986"/>
      <c r="H19" s="987"/>
      <c r="I19" s="987"/>
      <c r="J19" s="987"/>
      <c r="K19" s="987"/>
      <c r="M19" s="982"/>
      <c r="N19" s="862" t="s">
        <v>94</v>
      </c>
      <c r="O19" s="984"/>
      <c r="P19" s="984"/>
      <c r="Q19" s="984"/>
      <c r="R19" s="985"/>
      <c r="S19" s="986"/>
      <c r="T19" s="987"/>
      <c r="U19" s="987"/>
      <c r="V19" s="987"/>
      <c r="W19" s="987"/>
      <c r="Y19" s="982"/>
      <c r="Z19" s="862" t="s">
        <v>94</v>
      </c>
      <c r="AA19" s="984"/>
      <c r="AB19" s="984"/>
      <c r="AC19" s="984"/>
      <c r="AD19" s="985"/>
      <c r="AE19" s="986"/>
      <c r="AF19" s="987"/>
      <c r="AG19" s="987"/>
      <c r="AH19" s="987"/>
      <c r="AI19" s="987"/>
    </row>
    <row r="20" spans="1:35" ht="23.25" customHeight="1">
      <c r="A20" s="983"/>
      <c r="B20" s="864" t="s">
        <v>95</v>
      </c>
      <c r="C20" s="973"/>
      <c r="D20" s="973"/>
      <c r="E20" s="973"/>
      <c r="F20" s="974"/>
      <c r="G20" s="988"/>
      <c r="H20" s="989"/>
      <c r="I20" s="989"/>
      <c r="J20" s="989"/>
      <c r="K20" s="989"/>
      <c r="M20" s="983"/>
      <c r="N20" s="864" t="s">
        <v>95</v>
      </c>
      <c r="O20" s="973"/>
      <c r="P20" s="973"/>
      <c r="Q20" s="973"/>
      <c r="R20" s="974"/>
      <c r="S20" s="988"/>
      <c r="T20" s="989"/>
      <c r="U20" s="989"/>
      <c r="V20" s="989"/>
      <c r="W20" s="989"/>
      <c r="Y20" s="983"/>
      <c r="Z20" s="864" t="s">
        <v>95</v>
      </c>
      <c r="AA20" s="973"/>
      <c r="AB20" s="973"/>
      <c r="AC20" s="973"/>
      <c r="AD20" s="974"/>
      <c r="AE20" s="992"/>
      <c r="AF20" s="993"/>
      <c r="AG20" s="993"/>
      <c r="AH20" s="993"/>
      <c r="AI20" s="993"/>
    </row>
    <row r="21" spans="1:35" ht="23.25" customHeight="1">
      <c r="A21" s="223" t="s">
        <v>96</v>
      </c>
      <c r="B21" s="411"/>
      <c r="C21" s="412" t="s">
        <v>76</v>
      </c>
      <c r="D21" s="413"/>
      <c r="E21" s="413"/>
      <c r="F21" s="413"/>
      <c r="G21" s="990"/>
      <c r="H21" s="991"/>
      <c r="I21" s="991"/>
      <c r="J21" s="991"/>
      <c r="K21" s="991"/>
      <c r="M21" s="223" t="s">
        <v>96</v>
      </c>
      <c r="N21" s="411"/>
      <c r="O21" s="412" t="s">
        <v>76</v>
      </c>
      <c r="P21" s="413"/>
      <c r="Q21" s="413"/>
      <c r="R21" s="413"/>
      <c r="S21" s="990"/>
      <c r="T21" s="991"/>
      <c r="U21" s="991"/>
      <c r="V21" s="991"/>
      <c r="W21" s="991"/>
      <c r="Y21" s="223" t="s">
        <v>96</v>
      </c>
      <c r="Z21" s="411"/>
      <c r="AA21" s="412" t="s">
        <v>76</v>
      </c>
      <c r="AB21" s="413"/>
      <c r="AC21" s="413"/>
      <c r="AD21" s="413"/>
      <c r="AE21" s="994"/>
      <c r="AF21" s="995"/>
      <c r="AG21" s="995"/>
      <c r="AH21" s="995"/>
      <c r="AI21" s="995"/>
    </row>
    <row r="22" spans="1:35" ht="23.25" customHeight="1">
      <c r="A22" s="213" t="s">
        <v>97</v>
      </c>
      <c r="B22" s="213"/>
      <c r="C22" s="224"/>
      <c r="D22" s="968"/>
      <c r="E22" s="969"/>
      <c r="F22" s="969"/>
      <c r="G22" s="970"/>
      <c r="H22" s="225" t="s">
        <v>477</v>
      </c>
      <c r="I22" s="971"/>
      <c r="J22" s="972"/>
      <c r="K22" s="972"/>
      <c r="M22" s="213" t="s">
        <v>97</v>
      </c>
      <c r="N22" s="213"/>
      <c r="O22" s="224"/>
      <c r="P22" s="968"/>
      <c r="Q22" s="969"/>
      <c r="R22" s="969"/>
      <c r="S22" s="970"/>
      <c r="T22" s="225" t="s">
        <v>477</v>
      </c>
      <c r="U22" s="971"/>
      <c r="V22" s="972"/>
      <c r="W22" s="972"/>
      <c r="Y22" s="213" t="s">
        <v>97</v>
      </c>
      <c r="Z22" s="213"/>
      <c r="AA22" s="224"/>
      <c r="AB22" s="968"/>
      <c r="AC22" s="969"/>
      <c r="AD22" s="969"/>
      <c r="AE22" s="970"/>
      <c r="AF22" s="225" t="s">
        <v>477</v>
      </c>
      <c r="AG22" s="971"/>
      <c r="AH22" s="972"/>
      <c r="AI22" s="972"/>
    </row>
    <row r="23" spans="1:35" ht="15" customHeight="1">
      <c r="F23" s="219"/>
      <c r="R23" s="219"/>
      <c r="AD23" s="219"/>
    </row>
    <row r="24" spans="1:35" ht="9.9" customHeight="1">
      <c r="A24" s="195"/>
      <c r="B24" s="195"/>
      <c r="C24" s="195"/>
      <c r="D24" s="195"/>
      <c r="E24" s="195"/>
      <c r="F24" s="218"/>
      <c r="G24" s="214"/>
      <c r="H24" s="214"/>
      <c r="I24" s="214"/>
      <c r="J24" s="214"/>
      <c r="K24" s="214"/>
      <c r="L24" s="214"/>
      <c r="M24" s="214"/>
      <c r="N24" s="214"/>
      <c r="O24" s="214"/>
      <c r="P24" s="214"/>
      <c r="Q24" s="214"/>
      <c r="R24" s="215"/>
      <c r="S24" s="214"/>
      <c r="T24" s="214"/>
      <c r="U24" s="214"/>
      <c r="V24" s="214"/>
      <c r="W24" s="214"/>
      <c r="X24" s="214"/>
      <c r="Y24" s="214"/>
      <c r="Z24" s="214"/>
      <c r="AA24" s="214"/>
      <c r="AB24" s="214"/>
      <c r="AC24" s="214"/>
      <c r="AD24" s="215"/>
      <c r="AE24" s="195"/>
      <c r="AF24" s="195"/>
      <c r="AG24" s="195"/>
      <c r="AH24" s="195"/>
      <c r="AI24" s="195"/>
    </row>
    <row r="25" spans="1:35" ht="15" customHeight="1">
      <c r="A25" s="189"/>
      <c r="B25" s="189"/>
      <c r="C25" s="189"/>
      <c r="D25" s="189"/>
      <c r="E25" s="189"/>
      <c r="F25" s="216" t="s">
        <v>99</v>
      </c>
      <c r="G25" s="189"/>
      <c r="H25" s="189"/>
      <c r="I25" s="189"/>
      <c r="J25" s="189"/>
      <c r="K25" s="189"/>
      <c r="L25" s="189"/>
      <c r="M25" s="189"/>
      <c r="N25" s="189"/>
      <c r="O25" s="189"/>
      <c r="P25" s="189"/>
      <c r="Q25" s="189"/>
      <c r="R25" s="216" t="s">
        <v>99</v>
      </c>
      <c r="S25" s="189"/>
      <c r="T25" s="189"/>
      <c r="U25" s="189"/>
      <c r="V25" s="189"/>
      <c r="W25" s="189"/>
      <c r="X25" s="189"/>
      <c r="Y25" s="189"/>
      <c r="Z25" s="189"/>
      <c r="AA25" s="189"/>
      <c r="AB25" s="189"/>
      <c r="AC25" s="189"/>
      <c r="AD25" s="216" t="s">
        <v>99</v>
      </c>
      <c r="AE25" s="189"/>
      <c r="AF25" s="189"/>
      <c r="AG25" s="189"/>
      <c r="AH25" s="189"/>
      <c r="AI25" s="189"/>
    </row>
    <row r="26" spans="1:35" ht="5.0999999999999996" customHeight="1">
      <c r="A26" s="195"/>
      <c r="B26" s="195"/>
      <c r="C26" s="195"/>
      <c r="D26" s="195"/>
      <c r="E26" s="195"/>
      <c r="F26" s="217"/>
      <c r="G26" s="195"/>
      <c r="H26" s="195"/>
      <c r="I26" s="195"/>
      <c r="J26" s="195"/>
      <c r="K26" s="195"/>
      <c r="L26" s="195"/>
      <c r="M26" s="195"/>
      <c r="N26" s="195"/>
      <c r="O26" s="195"/>
      <c r="P26" s="195"/>
      <c r="Q26" s="195"/>
      <c r="R26" s="217"/>
      <c r="S26" s="195"/>
      <c r="T26" s="195"/>
      <c r="U26" s="195"/>
      <c r="V26" s="195"/>
      <c r="W26" s="195"/>
      <c r="X26" s="195"/>
      <c r="Y26" s="195"/>
      <c r="Z26" s="195"/>
      <c r="AA26" s="195"/>
      <c r="AB26" s="195"/>
      <c r="AC26" s="195"/>
      <c r="AD26" s="217"/>
      <c r="AE26" s="195"/>
      <c r="AF26" s="195"/>
      <c r="AG26" s="195"/>
      <c r="AH26" s="195"/>
      <c r="AI26" s="195"/>
    </row>
    <row r="27" spans="1:35" ht="23.25" customHeight="1">
      <c r="A27" s="975"/>
      <c r="B27" s="862" t="s">
        <v>93</v>
      </c>
      <c r="C27" s="984"/>
      <c r="D27" s="984"/>
      <c r="E27" s="984"/>
      <c r="F27" s="985"/>
      <c r="G27" s="986"/>
      <c r="H27" s="987"/>
      <c r="I27" s="987"/>
      <c r="J27" s="987"/>
      <c r="K27" s="987"/>
      <c r="M27" s="975"/>
      <c r="N27" s="862" t="s">
        <v>93</v>
      </c>
      <c r="O27" s="984"/>
      <c r="P27" s="984"/>
      <c r="Q27" s="984"/>
      <c r="R27" s="985"/>
      <c r="S27" s="986"/>
      <c r="T27" s="987"/>
      <c r="U27" s="987"/>
      <c r="V27" s="987"/>
      <c r="W27" s="987"/>
      <c r="Y27" s="975"/>
      <c r="Z27" s="862" t="s">
        <v>93</v>
      </c>
      <c r="AA27" s="984"/>
      <c r="AB27" s="984"/>
      <c r="AC27" s="984"/>
      <c r="AD27" s="985"/>
      <c r="AE27" s="986"/>
      <c r="AF27" s="987"/>
      <c r="AG27" s="987"/>
      <c r="AH27" s="987"/>
      <c r="AI27" s="987"/>
    </row>
    <row r="28" spans="1:35" ht="23.25" customHeight="1">
      <c r="A28" s="982"/>
      <c r="B28" s="862" t="s">
        <v>72</v>
      </c>
      <c r="C28" s="984"/>
      <c r="D28" s="984"/>
      <c r="E28" s="984"/>
      <c r="F28" s="985"/>
      <c r="G28" s="986"/>
      <c r="H28" s="987"/>
      <c r="I28" s="987"/>
      <c r="J28" s="987"/>
      <c r="K28" s="987"/>
      <c r="M28" s="982"/>
      <c r="N28" s="862" t="s">
        <v>72</v>
      </c>
      <c r="O28" s="984"/>
      <c r="P28" s="984"/>
      <c r="Q28" s="984"/>
      <c r="R28" s="985"/>
      <c r="S28" s="986"/>
      <c r="T28" s="987"/>
      <c r="U28" s="987"/>
      <c r="V28" s="987"/>
      <c r="W28" s="987"/>
      <c r="Y28" s="982"/>
      <c r="Z28" s="862" t="s">
        <v>72</v>
      </c>
      <c r="AA28" s="984"/>
      <c r="AB28" s="984"/>
      <c r="AC28" s="984"/>
      <c r="AD28" s="985"/>
      <c r="AE28" s="986"/>
      <c r="AF28" s="987"/>
      <c r="AG28" s="987"/>
      <c r="AH28" s="987"/>
      <c r="AI28" s="987"/>
    </row>
    <row r="29" spans="1:35" ht="23.25" customHeight="1">
      <c r="A29" s="982"/>
      <c r="B29" s="862" t="s">
        <v>94</v>
      </c>
      <c r="C29" s="984"/>
      <c r="D29" s="984"/>
      <c r="E29" s="984"/>
      <c r="F29" s="985"/>
      <c r="G29" s="986"/>
      <c r="H29" s="987"/>
      <c r="I29" s="987"/>
      <c r="J29" s="987"/>
      <c r="K29" s="987"/>
      <c r="M29" s="982"/>
      <c r="N29" s="862" t="s">
        <v>94</v>
      </c>
      <c r="O29" s="984"/>
      <c r="P29" s="984"/>
      <c r="Q29" s="984"/>
      <c r="R29" s="985"/>
      <c r="S29" s="986"/>
      <c r="T29" s="987"/>
      <c r="U29" s="987"/>
      <c r="V29" s="987"/>
      <c r="W29" s="987"/>
      <c r="Y29" s="982"/>
      <c r="Z29" s="862" t="s">
        <v>94</v>
      </c>
      <c r="AA29" s="984"/>
      <c r="AB29" s="984"/>
      <c r="AC29" s="984"/>
      <c r="AD29" s="985"/>
      <c r="AE29" s="986"/>
      <c r="AF29" s="987"/>
      <c r="AG29" s="987"/>
      <c r="AH29" s="987"/>
      <c r="AI29" s="987"/>
    </row>
    <row r="30" spans="1:35" ht="23.25" customHeight="1">
      <c r="A30" s="983"/>
      <c r="B30" s="864" t="s">
        <v>95</v>
      </c>
      <c r="C30" s="973"/>
      <c r="D30" s="973"/>
      <c r="E30" s="973"/>
      <c r="F30" s="974"/>
      <c r="G30" s="992"/>
      <c r="H30" s="993"/>
      <c r="I30" s="993"/>
      <c r="J30" s="993"/>
      <c r="K30" s="993"/>
      <c r="M30" s="983"/>
      <c r="N30" s="864" t="s">
        <v>95</v>
      </c>
      <c r="O30" s="973"/>
      <c r="P30" s="973"/>
      <c r="Q30" s="973"/>
      <c r="R30" s="974"/>
      <c r="S30" s="992"/>
      <c r="T30" s="993"/>
      <c r="U30" s="993"/>
      <c r="V30" s="993"/>
      <c r="W30" s="993"/>
      <c r="Y30" s="983"/>
      <c r="Z30" s="864" t="s">
        <v>95</v>
      </c>
      <c r="AA30" s="973"/>
      <c r="AB30" s="973"/>
      <c r="AC30" s="973"/>
      <c r="AD30" s="974"/>
      <c r="AE30" s="992"/>
      <c r="AF30" s="993"/>
      <c r="AG30" s="993"/>
      <c r="AH30" s="993"/>
      <c r="AI30" s="993"/>
    </row>
    <row r="31" spans="1:35" ht="23.25" customHeight="1">
      <c r="A31" s="223" t="s">
        <v>96</v>
      </c>
      <c r="B31" s="411"/>
      <c r="C31" s="412" t="s">
        <v>76</v>
      </c>
      <c r="D31" s="413"/>
      <c r="E31" s="413"/>
      <c r="F31" s="413"/>
      <c r="G31" s="994"/>
      <c r="H31" s="995"/>
      <c r="I31" s="995"/>
      <c r="J31" s="995"/>
      <c r="K31" s="995"/>
      <c r="M31" s="223" t="s">
        <v>96</v>
      </c>
      <c r="N31" s="411"/>
      <c r="O31" s="412" t="s">
        <v>76</v>
      </c>
      <c r="P31" s="413"/>
      <c r="Q31" s="413"/>
      <c r="R31" s="413"/>
      <c r="S31" s="994"/>
      <c r="T31" s="995"/>
      <c r="U31" s="995"/>
      <c r="V31" s="995"/>
      <c r="W31" s="995"/>
      <c r="Y31" s="223" t="s">
        <v>96</v>
      </c>
      <c r="Z31" s="411"/>
      <c r="AA31" s="412" t="s">
        <v>76</v>
      </c>
      <c r="AB31" s="413"/>
      <c r="AC31" s="413"/>
      <c r="AD31" s="413"/>
      <c r="AE31" s="994"/>
      <c r="AF31" s="995"/>
      <c r="AG31" s="995"/>
      <c r="AH31" s="995"/>
      <c r="AI31" s="995"/>
    </row>
    <row r="32" spans="1:35" ht="23.25" customHeight="1">
      <c r="A32" s="213" t="s">
        <v>97</v>
      </c>
      <c r="B32" s="213"/>
      <c r="C32" s="224"/>
      <c r="D32" s="968"/>
      <c r="E32" s="969"/>
      <c r="F32" s="969"/>
      <c r="G32" s="970"/>
      <c r="H32" s="225" t="s">
        <v>477</v>
      </c>
      <c r="I32" s="971"/>
      <c r="J32" s="972"/>
      <c r="K32" s="972"/>
      <c r="M32" s="213" t="s">
        <v>97</v>
      </c>
      <c r="N32" s="213"/>
      <c r="O32" s="224"/>
      <c r="P32" s="968"/>
      <c r="Q32" s="969"/>
      <c r="R32" s="969"/>
      <c r="S32" s="970"/>
      <c r="T32" s="225" t="s">
        <v>477</v>
      </c>
      <c r="U32" s="971"/>
      <c r="V32" s="972"/>
      <c r="W32" s="972"/>
      <c r="Y32" s="213" t="s">
        <v>97</v>
      </c>
      <c r="Z32" s="213"/>
      <c r="AA32" s="224"/>
      <c r="AB32" s="968"/>
      <c r="AC32" s="969"/>
      <c r="AD32" s="969"/>
      <c r="AE32" s="970"/>
      <c r="AF32" s="225" t="s">
        <v>477</v>
      </c>
      <c r="AG32" s="971"/>
      <c r="AH32" s="972"/>
      <c r="AI32" s="972"/>
    </row>
    <row r="33" spans="1:35" ht="15" customHeight="1">
      <c r="F33" s="219"/>
      <c r="R33" s="219"/>
      <c r="AC33" s="220"/>
      <c r="AD33" s="219"/>
    </row>
    <row r="34" spans="1:35" ht="9.9" customHeight="1">
      <c r="A34" s="195"/>
      <c r="B34" s="195"/>
      <c r="C34" s="195"/>
      <c r="D34" s="195"/>
      <c r="E34" s="195"/>
      <c r="F34" s="218"/>
      <c r="G34" s="214"/>
      <c r="H34" s="214"/>
      <c r="I34" s="214"/>
      <c r="J34" s="214"/>
      <c r="K34" s="214"/>
      <c r="L34" s="214"/>
      <c r="M34" s="214"/>
      <c r="N34" s="214"/>
      <c r="O34" s="214"/>
      <c r="P34" s="214"/>
      <c r="Q34" s="214"/>
      <c r="R34" s="215"/>
      <c r="S34" s="214"/>
      <c r="T34" s="214"/>
      <c r="U34" s="214"/>
      <c r="V34" s="214"/>
      <c r="W34" s="214"/>
      <c r="X34" s="214"/>
      <c r="Y34" s="214"/>
      <c r="Z34" s="214"/>
      <c r="AA34" s="214"/>
      <c r="AB34" s="214"/>
      <c r="AC34" s="214"/>
      <c r="AD34" s="215"/>
      <c r="AE34" s="195"/>
      <c r="AF34" s="195"/>
      <c r="AG34" s="195"/>
      <c r="AH34" s="195"/>
      <c r="AI34" s="195"/>
    </row>
    <row r="35" spans="1:35" ht="15" customHeight="1">
      <c r="A35" s="189"/>
      <c r="B35" s="189"/>
      <c r="C35" s="189"/>
      <c r="D35" s="189"/>
      <c r="E35" s="189"/>
      <c r="F35" s="216" t="s">
        <v>100</v>
      </c>
      <c r="G35" s="189"/>
      <c r="H35" s="189"/>
      <c r="I35" s="189"/>
      <c r="J35" s="189"/>
      <c r="K35" s="189"/>
      <c r="L35" s="189"/>
      <c r="M35" s="189"/>
      <c r="N35" s="189"/>
      <c r="O35" s="189"/>
      <c r="P35" s="189"/>
      <c r="Q35" s="189"/>
      <c r="R35" s="216" t="s">
        <v>100</v>
      </c>
      <c r="S35" s="189"/>
      <c r="T35" s="189"/>
      <c r="U35" s="189"/>
      <c r="V35" s="189"/>
      <c r="W35" s="189"/>
      <c r="X35" s="189"/>
      <c r="Y35" s="189"/>
      <c r="Z35" s="189"/>
      <c r="AA35" s="189"/>
      <c r="AB35" s="189"/>
      <c r="AC35" s="189"/>
      <c r="AD35" s="216" t="s">
        <v>100</v>
      </c>
      <c r="AE35" s="189"/>
      <c r="AF35" s="189"/>
      <c r="AG35" s="189"/>
      <c r="AH35" s="189"/>
      <c r="AI35" s="189"/>
    </row>
    <row r="36" spans="1:35" ht="5.0999999999999996" customHeight="1">
      <c r="A36" s="195"/>
      <c r="B36" s="195"/>
      <c r="C36" s="195"/>
      <c r="D36" s="195"/>
      <c r="E36" s="195"/>
      <c r="F36" s="217"/>
      <c r="G36" s="195"/>
      <c r="H36" s="195"/>
      <c r="I36" s="195"/>
      <c r="J36" s="195"/>
      <c r="K36" s="195"/>
      <c r="L36" s="195"/>
      <c r="M36" s="195"/>
      <c r="N36" s="195"/>
      <c r="O36" s="195"/>
      <c r="P36" s="195"/>
      <c r="Q36" s="195"/>
      <c r="R36" s="217"/>
      <c r="S36" s="195"/>
      <c r="T36" s="195"/>
      <c r="U36" s="195"/>
      <c r="V36" s="195"/>
      <c r="W36" s="195"/>
      <c r="X36" s="195"/>
      <c r="Y36" s="195"/>
      <c r="Z36" s="195"/>
      <c r="AA36" s="195"/>
      <c r="AB36" s="195"/>
      <c r="AC36" s="221"/>
      <c r="AD36" s="217"/>
      <c r="AE36" s="195"/>
      <c r="AF36" s="195"/>
      <c r="AG36" s="195"/>
      <c r="AH36" s="195"/>
      <c r="AI36" s="195"/>
    </row>
    <row r="37" spans="1:35" ht="23.25" customHeight="1">
      <c r="A37" s="975"/>
      <c r="B37" s="862" t="s">
        <v>93</v>
      </c>
      <c r="C37" s="984"/>
      <c r="D37" s="984"/>
      <c r="E37" s="984"/>
      <c r="F37" s="985"/>
      <c r="G37" s="986"/>
      <c r="H37" s="987"/>
      <c r="I37" s="987"/>
      <c r="J37" s="987"/>
      <c r="K37" s="987"/>
      <c r="M37" s="975"/>
      <c r="N37" s="862" t="s">
        <v>93</v>
      </c>
      <c r="O37" s="984"/>
      <c r="P37" s="984"/>
      <c r="Q37" s="984"/>
      <c r="R37" s="985"/>
      <c r="S37" s="986"/>
      <c r="T37" s="987"/>
      <c r="U37" s="987"/>
      <c r="V37" s="987"/>
      <c r="W37" s="987"/>
      <c r="Y37" s="975"/>
      <c r="Z37" s="862" t="s">
        <v>93</v>
      </c>
      <c r="AA37" s="984"/>
      <c r="AB37" s="984"/>
      <c r="AC37" s="984"/>
      <c r="AD37" s="985"/>
      <c r="AE37" s="986"/>
      <c r="AF37" s="987"/>
      <c r="AG37" s="987"/>
      <c r="AH37" s="987"/>
      <c r="AI37" s="987"/>
    </row>
    <row r="38" spans="1:35" ht="23.25" customHeight="1">
      <c r="A38" s="982"/>
      <c r="B38" s="862" t="s">
        <v>72</v>
      </c>
      <c r="C38" s="984"/>
      <c r="D38" s="984"/>
      <c r="E38" s="984"/>
      <c r="F38" s="985"/>
      <c r="G38" s="986"/>
      <c r="H38" s="987"/>
      <c r="I38" s="987"/>
      <c r="J38" s="987"/>
      <c r="K38" s="987"/>
      <c r="M38" s="982"/>
      <c r="N38" s="862" t="s">
        <v>72</v>
      </c>
      <c r="O38" s="984"/>
      <c r="P38" s="984"/>
      <c r="Q38" s="984"/>
      <c r="R38" s="985"/>
      <c r="S38" s="986"/>
      <c r="T38" s="987"/>
      <c r="U38" s="987"/>
      <c r="V38" s="987"/>
      <c r="W38" s="987"/>
      <c r="Y38" s="982"/>
      <c r="Z38" s="862" t="s">
        <v>72</v>
      </c>
      <c r="AA38" s="984"/>
      <c r="AB38" s="984"/>
      <c r="AC38" s="984"/>
      <c r="AD38" s="985"/>
      <c r="AE38" s="986"/>
      <c r="AF38" s="987"/>
      <c r="AG38" s="987"/>
      <c r="AH38" s="987"/>
      <c r="AI38" s="987"/>
    </row>
    <row r="39" spans="1:35" ht="23.25" customHeight="1">
      <c r="A39" s="982"/>
      <c r="B39" s="862" t="s">
        <v>94</v>
      </c>
      <c r="C39" s="984"/>
      <c r="D39" s="984"/>
      <c r="E39" s="984"/>
      <c r="F39" s="985"/>
      <c r="G39" s="986"/>
      <c r="H39" s="987"/>
      <c r="I39" s="987"/>
      <c r="J39" s="987"/>
      <c r="K39" s="987"/>
      <c r="M39" s="982"/>
      <c r="N39" s="862" t="s">
        <v>94</v>
      </c>
      <c r="O39" s="984"/>
      <c r="P39" s="984"/>
      <c r="Q39" s="984"/>
      <c r="R39" s="985"/>
      <c r="S39" s="986"/>
      <c r="T39" s="987"/>
      <c r="U39" s="987"/>
      <c r="V39" s="987"/>
      <c r="W39" s="987"/>
      <c r="Y39" s="982"/>
      <c r="Z39" s="862" t="s">
        <v>94</v>
      </c>
      <c r="AA39" s="984"/>
      <c r="AB39" s="984"/>
      <c r="AC39" s="984"/>
      <c r="AD39" s="985"/>
      <c r="AE39" s="986"/>
      <c r="AF39" s="987"/>
      <c r="AG39" s="987"/>
      <c r="AH39" s="987"/>
      <c r="AI39" s="987"/>
    </row>
    <row r="40" spans="1:35" ht="23.25" customHeight="1">
      <c r="A40" s="983"/>
      <c r="B40" s="864" t="s">
        <v>95</v>
      </c>
      <c r="C40" s="973"/>
      <c r="D40" s="973"/>
      <c r="E40" s="973"/>
      <c r="F40" s="974"/>
      <c r="G40" s="992"/>
      <c r="H40" s="993"/>
      <c r="I40" s="993"/>
      <c r="J40" s="993"/>
      <c r="K40" s="993"/>
      <c r="M40" s="983"/>
      <c r="N40" s="864" t="s">
        <v>95</v>
      </c>
      <c r="O40" s="973"/>
      <c r="P40" s="973"/>
      <c r="Q40" s="973"/>
      <c r="R40" s="974"/>
      <c r="S40" s="992"/>
      <c r="T40" s="993"/>
      <c r="U40" s="993"/>
      <c r="V40" s="993"/>
      <c r="W40" s="993"/>
      <c r="Y40" s="983"/>
      <c r="Z40" s="864" t="s">
        <v>95</v>
      </c>
      <c r="AA40" s="973"/>
      <c r="AB40" s="973"/>
      <c r="AC40" s="973"/>
      <c r="AD40" s="974"/>
      <c r="AE40" s="992"/>
      <c r="AF40" s="993"/>
      <c r="AG40" s="993"/>
      <c r="AH40" s="993"/>
      <c r="AI40" s="993"/>
    </row>
    <row r="41" spans="1:35" ht="23.25" customHeight="1">
      <c r="A41" s="223" t="s">
        <v>96</v>
      </c>
      <c r="B41" s="411"/>
      <c r="C41" s="412" t="s">
        <v>76</v>
      </c>
      <c r="D41" s="413"/>
      <c r="E41" s="413"/>
      <c r="F41" s="413"/>
      <c r="G41" s="994"/>
      <c r="H41" s="995"/>
      <c r="I41" s="995"/>
      <c r="J41" s="995"/>
      <c r="K41" s="995"/>
      <c r="M41" s="223" t="s">
        <v>96</v>
      </c>
      <c r="N41" s="411"/>
      <c r="O41" s="412" t="s">
        <v>76</v>
      </c>
      <c r="P41" s="413"/>
      <c r="Q41" s="413"/>
      <c r="R41" s="413"/>
      <c r="S41" s="994"/>
      <c r="T41" s="995"/>
      <c r="U41" s="995"/>
      <c r="V41" s="995"/>
      <c r="W41" s="995"/>
      <c r="Y41" s="223" t="s">
        <v>96</v>
      </c>
      <c r="Z41" s="411"/>
      <c r="AA41" s="412" t="s">
        <v>76</v>
      </c>
      <c r="AB41" s="413"/>
      <c r="AC41" s="413"/>
      <c r="AD41" s="413"/>
      <c r="AE41" s="994"/>
      <c r="AF41" s="995"/>
      <c r="AG41" s="995"/>
      <c r="AH41" s="995"/>
      <c r="AI41" s="995"/>
    </row>
    <row r="42" spans="1:35" ht="23.25" customHeight="1">
      <c r="A42" s="213" t="s">
        <v>97</v>
      </c>
      <c r="B42" s="213"/>
      <c r="C42" s="224"/>
      <c r="D42" s="968"/>
      <c r="E42" s="969"/>
      <c r="F42" s="969"/>
      <c r="G42" s="970"/>
      <c r="H42" s="225" t="s">
        <v>477</v>
      </c>
      <c r="I42" s="971"/>
      <c r="J42" s="972"/>
      <c r="K42" s="972"/>
      <c r="M42" s="213" t="s">
        <v>97</v>
      </c>
      <c r="N42" s="213"/>
      <c r="O42" s="224"/>
      <c r="P42" s="968"/>
      <c r="Q42" s="969"/>
      <c r="R42" s="969"/>
      <c r="S42" s="970"/>
      <c r="T42" s="225" t="s">
        <v>477</v>
      </c>
      <c r="U42" s="971"/>
      <c r="V42" s="972"/>
      <c r="W42" s="972"/>
      <c r="Y42" s="213" t="s">
        <v>97</v>
      </c>
      <c r="Z42" s="213"/>
      <c r="AA42" s="224"/>
      <c r="AB42" s="968"/>
      <c r="AC42" s="969"/>
      <c r="AD42" s="969"/>
      <c r="AE42" s="970"/>
      <c r="AF42" s="225" t="s">
        <v>477</v>
      </c>
      <c r="AG42" s="971"/>
      <c r="AH42" s="972"/>
      <c r="AI42" s="972"/>
    </row>
    <row r="43" spans="1:35" ht="5.0999999999999996" customHeight="1">
      <c r="A43" s="186"/>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row>
    <row r="44" spans="1:35" ht="12" customHeight="1">
      <c r="A44" s="186"/>
      <c r="C44" s="186"/>
      <c r="D44" s="186"/>
      <c r="E44" s="95" t="s">
        <v>77</v>
      </c>
      <c r="F44" s="186" t="s">
        <v>101</v>
      </c>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row>
    <row r="45" spans="1:35" ht="12" customHeight="1">
      <c r="A45" s="186"/>
      <c r="B45" s="186"/>
      <c r="C45" s="186"/>
      <c r="D45" s="186"/>
      <c r="E45" s="186"/>
      <c r="F45" s="186" t="s">
        <v>102</v>
      </c>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row>
    <row r="46" spans="1:35" ht="12" customHeight="1">
      <c r="A46" s="186"/>
      <c r="B46" s="186"/>
      <c r="C46" s="186"/>
      <c r="D46" s="186"/>
      <c r="E46" s="186"/>
      <c r="F46" s="186" t="s">
        <v>103</v>
      </c>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row>
    <row r="47" spans="1:35" ht="5.0999999999999996" customHeight="1"/>
    <row r="48" spans="1:35" ht="5.0999999999999996" customHeight="1"/>
  </sheetData>
  <mergeCells count="123">
    <mergeCell ref="S28:W28"/>
    <mergeCell ref="AA1:AI1"/>
    <mergeCell ref="Y37:Y40"/>
    <mergeCell ref="Y27:Y30"/>
    <mergeCell ref="AE27:AI27"/>
    <mergeCell ref="AE28:AI28"/>
    <mergeCell ref="AE29:AI29"/>
    <mergeCell ref="AE30:AI30"/>
    <mergeCell ref="Z27:AD27"/>
    <mergeCell ref="Z28:AD28"/>
    <mergeCell ref="S27:W27"/>
    <mergeCell ref="AG22:AI22"/>
    <mergeCell ref="P22:S22"/>
    <mergeCell ref="U22:W22"/>
    <mergeCell ref="Y17:Y20"/>
    <mergeCell ref="S17:W17"/>
    <mergeCell ref="S18:W18"/>
    <mergeCell ref="R11:Y11"/>
    <mergeCell ref="T12:Y12"/>
    <mergeCell ref="R7:Y7"/>
    <mergeCell ref="R8:Y8"/>
    <mergeCell ref="AE17:AI17"/>
    <mergeCell ref="N20:R20"/>
    <mergeCell ref="Z17:AD17"/>
    <mergeCell ref="N39:R39"/>
    <mergeCell ref="N40:R40"/>
    <mergeCell ref="Z37:AD37"/>
    <mergeCell ref="Z38:AD38"/>
    <mergeCell ref="Z39:AD39"/>
    <mergeCell ref="Z40:AD40"/>
    <mergeCell ref="Z29:AD29"/>
    <mergeCell ref="Z30:AD30"/>
    <mergeCell ref="P32:S32"/>
    <mergeCell ref="U32:W32"/>
    <mergeCell ref="S29:W29"/>
    <mergeCell ref="S30:W30"/>
    <mergeCell ref="S31:W31"/>
    <mergeCell ref="N29:R29"/>
    <mergeCell ref="N30:R30"/>
    <mergeCell ref="AB42:AE42"/>
    <mergeCell ref="AG42:AI42"/>
    <mergeCell ref="AE31:AI31"/>
    <mergeCell ref="AB32:AE32"/>
    <mergeCell ref="AG32:AI32"/>
    <mergeCell ref="AE38:AI38"/>
    <mergeCell ref="AE39:AI39"/>
    <mergeCell ref="AE40:AI40"/>
    <mergeCell ref="AE37:AI37"/>
    <mergeCell ref="AE41:AI41"/>
    <mergeCell ref="AE18:AI18"/>
    <mergeCell ref="AE19:AI19"/>
    <mergeCell ref="AE21:AI21"/>
    <mergeCell ref="AB22:AE22"/>
    <mergeCell ref="N17:R17"/>
    <mergeCell ref="N18:R18"/>
    <mergeCell ref="N19:R19"/>
    <mergeCell ref="AE20:AI20"/>
    <mergeCell ref="S21:W21"/>
    <mergeCell ref="S19:W19"/>
    <mergeCell ref="S20:W20"/>
    <mergeCell ref="M27:M30"/>
    <mergeCell ref="N27:R27"/>
    <mergeCell ref="N28:R28"/>
    <mergeCell ref="D42:G42"/>
    <mergeCell ref="I42:K42"/>
    <mergeCell ref="M37:M40"/>
    <mergeCell ref="S39:W39"/>
    <mergeCell ref="S40:W40"/>
    <mergeCell ref="S41:W41"/>
    <mergeCell ref="P42:S42"/>
    <mergeCell ref="U42:W42"/>
    <mergeCell ref="S37:W37"/>
    <mergeCell ref="S38:W38"/>
    <mergeCell ref="G41:K41"/>
    <mergeCell ref="B38:F38"/>
    <mergeCell ref="B39:F39"/>
    <mergeCell ref="B40:F40"/>
    <mergeCell ref="N37:R37"/>
    <mergeCell ref="N38:R38"/>
    <mergeCell ref="B27:F27"/>
    <mergeCell ref="B28:F28"/>
    <mergeCell ref="B29:F29"/>
    <mergeCell ref="B30:F30"/>
    <mergeCell ref="B37:F37"/>
    <mergeCell ref="A37:A40"/>
    <mergeCell ref="G37:K37"/>
    <mergeCell ref="G38:K38"/>
    <mergeCell ref="G39:K39"/>
    <mergeCell ref="G40:K40"/>
    <mergeCell ref="A27:A30"/>
    <mergeCell ref="G27:K27"/>
    <mergeCell ref="G28:K28"/>
    <mergeCell ref="G29:K29"/>
    <mergeCell ref="G30:K30"/>
    <mergeCell ref="G31:K31"/>
    <mergeCell ref="D32:G32"/>
    <mergeCell ref="I32:K32"/>
    <mergeCell ref="A17:A20"/>
    <mergeCell ref="G17:K17"/>
    <mergeCell ref="G18:K18"/>
    <mergeCell ref="G19:K19"/>
    <mergeCell ref="G20:K20"/>
    <mergeCell ref="G21:K21"/>
    <mergeCell ref="B19:F19"/>
    <mergeCell ref="B18:F18"/>
    <mergeCell ref="B17:F17"/>
    <mergeCell ref="D22:G22"/>
    <mergeCell ref="I22:K22"/>
    <mergeCell ref="B20:F20"/>
    <mergeCell ref="Z20:AD20"/>
    <mergeCell ref="K7:K10"/>
    <mergeCell ref="K12:L12"/>
    <mergeCell ref="L7:Q7"/>
    <mergeCell ref="L8:Q8"/>
    <mergeCell ref="L9:Q9"/>
    <mergeCell ref="L10:Q10"/>
    <mergeCell ref="M11:Q11"/>
    <mergeCell ref="M12:R12"/>
    <mergeCell ref="R9:Y9"/>
    <mergeCell ref="R10:Y10"/>
    <mergeCell ref="M17:M20"/>
    <mergeCell ref="Z18:AD18"/>
    <mergeCell ref="Z19:AD19"/>
  </mergeCells>
  <phoneticPr fontId="23"/>
  <pageMargins left="0.78740157480314965" right="0.59055118110236227" top="0.39370078740157483" bottom="0.39370078740157483"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CF340"/>
  <sheetViews>
    <sheetView showZeros="0" view="pageBreakPreview" topLeftCell="N1" zoomScaleNormal="100" zoomScaleSheetLayoutView="100" workbookViewId="0">
      <selection activeCell="AR14" sqref="AR14"/>
    </sheetView>
  </sheetViews>
  <sheetFormatPr defaultRowHeight="24.9" customHeight="1"/>
  <cols>
    <col min="1" max="1" width="3.6640625" customWidth="1"/>
    <col min="2" max="2" width="4.6640625" customWidth="1"/>
    <col min="3" max="3" width="15.5546875" customWidth="1"/>
    <col min="4" max="4" width="9.6640625" customWidth="1"/>
    <col min="5" max="5" width="3.44140625" customWidth="1"/>
    <col min="6" max="7" width="10.6640625" customWidth="1"/>
    <col min="8" max="8" width="30.6640625" customWidth="1"/>
    <col min="9" max="9" width="13.6640625" style="11" customWidth="1"/>
    <col min="10" max="10" width="3.6640625" hidden="1" customWidth="1"/>
    <col min="11" max="11" width="14.6640625" customWidth="1"/>
    <col min="12" max="12" width="4.33203125" customWidth="1"/>
    <col min="13" max="13" width="15.109375" customWidth="1"/>
    <col min="14" max="15" width="7.6640625" customWidth="1"/>
    <col min="16" max="30" width="2.44140625" customWidth="1"/>
    <col min="31" max="36" width="2.6640625" customWidth="1"/>
    <col min="37" max="37" width="8.6640625" customWidth="1"/>
    <col min="38" max="38" width="7.109375" customWidth="1"/>
    <col min="39" max="40" width="0.88671875" customWidth="1"/>
    <col min="41" max="41" width="5.44140625" customWidth="1"/>
    <col min="42" max="43" width="7.6640625" customWidth="1"/>
    <col min="44" max="46" width="16" style="33" customWidth="1"/>
    <col min="47" max="47" width="18.6640625" customWidth="1"/>
    <col min="48" max="48" width="6.5546875" customWidth="1"/>
    <col min="49" max="49" width="18.6640625" customWidth="1"/>
    <col min="50" max="50" width="12.44140625" customWidth="1"/>
    <col min="52" max="52" width="34.88671875" customWidth="1"/>
    <col min="53" max="53" width="14" style="11" customWidth="1"/>
    <col min="54" max="54" width="34.88671875" customWidth="1"/>
    <col min="55" max="55" width="14.109375" customWidth="1"/>
    <col min="56" max="56" width="18.6640625" customWidth="1"/>
    <col min="57" max="57" width="9.109375" style="11" customWidth="1"/>
    <col min="58" max="58" width="6.88671875" style="11" customWidth="1"/>
    <col min="59" max="59" width="16.44140625" bestFit="1" customWidth="1"/>
    <col min="60" max="60" width="13.88671875" customWidth="1"/>
    <col min="61" max="62" width="14.109375" bestFit="1" customWidth="1"/>
    <col min="63" max="65" width="14.109375" customWidth="1"/>
    <col min="66" max="68" width="20.33203125" customWidth="1"/>
    <col min="69" max="69" width="8.6640625" customWidth="1"/>
    <col min="70" max="70" width="7.109375" customWidth="1"/>
  </cols>
  <sheetData>
    <row r="1" spans="1:76" ht="26.25" customHeight="1">
      <c r="A1" s="1030" t="s">
        <v>450</v>
      </c>
      <c r="B1" s="1031"/>
      <c r="C1" s="1032"/>
      <c r="U1" s="66"/>
      <c r="X1" s="676" t="s">
        <v>447</v>
      </c>
      <c r="Y1" s="757"/>
      <c r="Z1" s="758"/>
      <c r="AA1" s="624"/>
      <c r="AB1" s="625"/>
      <c r="AC1" s="625"/>
      <c r="AD1" s="625"/>
      <c r="AE1" s="625"/>
      <c r="AF1" s="625"/>
      <c r="AG1" s="625"/>
      <c r="AH1" s="625"/>
      <c r="AI1" s="625"/>
      <c r="AJ1" s="625"/>
      <c r="AK1" s="625"/>
      <c r="AL1" s="626"/>
      <c r="AP1" s="58" t="s">
        <v>481</v>
      </c>
    </row>
    <row r="2" spans="1:76" ht="26.25" customHeight="1">
      <c r="X2" s="762"/>
      <c r="Y2" s="763"/>
      <c r="Z2" s="764"/>
      <c r="AA2" s="627"/>
      <c r="AB2" s="628"/>
      <c r="AC2" s="628"/>
      <c r="AD2" s="628"/>
      <c r="AE2" s="628"/>
      <c r="AF2" s="628"/>
      <c r="AG2" s="628"/>
      <c r="AH2" s="628"/>
      <c r="AI2" s="628"/>
      <c r="AJ2" s="628"/>
      <c r="AK2" s="628"/>
      <c r="AL2" s="629"/>
      <c r="AP2" s="83">
        <v>1</v>
      </c>
      <c r="AQ2" t="s">
        <v>482</v>
      </c>
    </row>
    <row r="3" spans="1:76" ht="26.25" customHeight="1">
      <c r="F3" s="1022" t="s">
        <v>104</v>
      </c>
      <c r="G3" s="1022"/>
      <c r="H3" s="1022"/>
      <c r="I3" s="1022"/>
      <c r="J3" s="1022"/>
      <c r="K3" s="1022"/>
      <c r="AB3" s="59"/>
      <c r="AC3" s="59"/>
      <c r="AD3" s="59"/>
      <c r="AE3" s="59"/>
      <c r="AF3" s="59"/>
      <c r="AG3" s="59"/>
      <c r="AH3" s="59"/>
      <c r="AI3" s="1023" t="str">
        <f>IF(初期入力!$E$11="","",初期入力!$E$11)</f>
        <v/>
      </c>
      <c r="AJ3" s="1048"/>
      <c r="AK3" s="1048"/>
      <c r="AL3" s="1048"/>
      <c r="AP3" s="83">
        <v>2</v>
      </c>
      <c r="AQ3" t="s">
        <v>484</v>
      </c>
    </row>
    <row r="4" spans="1:76" ht="26.25" customHeight="1">
      <c r="I4" s="1028"/>
      <c r="J4" s="1029"/>
      <c r="K4" s="1029"/>
      <c r="AK4" s="79"/>
      <c r="AL4" s="78"/>
      <c r="AM4" s="78"/>
      <c r="AN4" s="78"/>
      <c r="AO4" s="78"/>
      <c r="AP4" s="84">
        <v>3</v>
      </c>
      <c r="AQ4" t="s">
        <v>483</v>
      </c>
      <c r="AR4" s="78"/>
      <c r="BH4" s="96"/>
      <c r="BK4" s="96"/>
      <c r="BL4" s="96"/>
      <c r="BM4" s="96"/>
      <c r="BN4" s="96"/>
      <c r="BO4" s="96"/>
      <c r="BP4" s="96"/>
      <c r="BQ4" s="96"/>
      <c r="BR4" s="96"/>
      <c r="BS4" s="96"/>
      <c r="BT4" s="96"/>
      <c r="BU4" s="96"/>
      <c r="BV4" s="96"/>
      <c r="BW4" s="96"/>
      <c r="BX4" s="96"/>
    </row>
    <row r="5" spans="1:76" ht="26.25" customHeight="1">
      <c r="C5" s="444" t="s">
        <v>50</v>
      </c>
      <c r="D5" s="1046" t="e">
        <f>IF(初期入力!#REF!="","",初期入力!#REF!)</f>
        <v>#REF!</v>
      </c>
      <c r="E5" s="1046"/>
      <c r="F5" s="1046"/>
      <c r="G5" s="1046"/>
      <c r="AP5" s="83">
        <v>4</v>
      </c>
      <c r="AQ5" t="s">
        <v>0</v>
      </c>
      <c r="BH5" s="96"/>
      <c r="BK5" s="96"/>
      <c r="BL5" s="96"/>
      <c r="BM5" s="96"/>
      <c r="BN5" s="96"/>
      <c r="BO5" s="96"/>
      <c r="BP5" s="94"/>
      <c r="BQ5" s="94"/>
      <c r="BR5" s="94"/>
      <c r="BS5" s="94"/>
      <c r="BT5" s="94"/>
      <c r="BU5" s="94"/>
      <c r="BV5" s="94"/>
      <c r="BW5" s="94"/>
      <c r="BX5" s="94"/>
    </row>
    <row r="6" spans="1:76" ht="26.25" customHeight="1">
      <c r="C6" s="444" t="s">
        <v>105</v>
      </c>
      <c r="D6" s="1047" t="e">
        <f>IF(初期入力!#REF!="","",初期入力!#REF!)</f>
        <v>#REF!</v>
      </c>
      <c r="E6" s="1047"/>
      <c r="F6" s="1047"/>
      <c r="G6" s="1047"/>
      <c r="H6" s="24" t="s">
        <v>805</v>
      </c>
      <c r="R6" s="58"/>
      <c r="U6" s="1033" t="s">
        <v>727</v>
      </c>
      <c r="V6" s="1033"/>
      <c r="W6" s="1033"/>
      <c r="X6" s="1033"/>
      <c r="Y6" s="1033"/>
      <c r="Z6" s="1049" t="str">
        <f>IF(初期入力!$E$17="","",初期入力!$E$17)</f>
        <v/>
      </c>
      <c r="AA6" s="1049"/>
      <c r="AB6" s="1049"/>
      <c r="AC6" s="1049"/>
      <c r="AD6" s="1049"/>
      <c r="AE6" s="1049"/>
      <c r="AF6" s="1049"/>
      <c r="AG6" s="1049"/>
      <c r="AH6" s="1049"/>
      <c r="AI6" s="1049"/>
      <c r="AJ6" s="1049"/>
      <c r="AK6" s="1049"/>
      <c r="AL6" s="31" t="s">
        <v>819</v>
      </c>
      <c r="AP6" s="83">
        <v>5</v>
      </c>
      <c r="AQ6" t="s">
        <v>702</v>
      </c>
      <c r="AT6" s="131" t="str">
        <f>HYPERLINK("#AO67","入力例へ移動")</f>
        <v>入力例へ移動</v>
      </c>
      <c r="BH6" s="94"/>
      <c r="BK6" s="94"/>
      <c r="BL6" s="94"/>
      <c r="BM6" s="94"/>
      <c r="BN6" s="94"/>
      <c r="BO6" s="94"/>
      <c r="BP6" s="94"/>
      <c r="BQ6" s="94"/>
      <c r="BR6" s="94"/>
      <c r="BS6" s="94"/>
      <c r="BT6" s="94"/>
      <c r="BU6" s="94"/>
      <c r="BV6" s="94"/>
      <c r="BW6" s="94"/>
      <c r="BX6" s="94"/>
    </row>
    <row r="7" spans="1:76" ht="26.25" customHeight="1">
      <c r="R7" s="58"/>
      <c r="W7" s="55"/>
      <c r="X7" s="55"/>
      <c r="Y7" s="55"/>
      <c r="Z7" s="55"/>
      <c r="AA7" s="55"/>
      <c r="AB7" s="55"/>
      <c r="AC7" s="55"/>
      <c r="AD7" s="55"/>
      <c r="AE7" s="55"/>
      <c r="AF7" s="55"/>
      <c r="AG7" s="55"/>
      <c r="AH7" s="55"/>
      <c r="AI7" s="53"/>
      <c r="AQ7" s="1058" t="s">
        <v>732</v>
      </c>
      <c r="AR7" s="1058"/>
      <c r="AS7" s="1058"/>
      <c r="AT7" s="1057" t="str">
        <f>HYPERLINK("#参考・健康保険等の記載方法!A2","健康保険等の加入状況について")</f>
        <v>健康保険等の加入状況について</v>
      </c>
      <c r="AU7" s="1057"/>
      <c r="AV7" s="1057"/>
      <c r="BA7"/>
    </row>
    <row r="8" spans="1:76" ht="12" customHeight="1">
      <c r="A8" s="605" t="s">
        <v>676</v>
      </c>
      <c r="B8" s="1019" t="s">
        <v>446</v>
      </c>
      <c r="C8" s="335" t="s">
        <v>106</v>
      </c>
      <c r="D8" s="654" t="s">
        <v>439</v>
      </c>
      <c r="E8" s="654" t="s">
        <v>438</v>
      </c>
      <c r="F8" s="654" t="s">
        <v>107</v>
      </c>
      <c r="G8" s="654" t="s">
        <v>108</v>
      </c>
      <c r="H8" s="654" t="s">
        <v>485</v>
      </c>
      <c r="I8" s="1019" t="s">
        <v>820</v>
      </c>
      <c r="J8" s="279"/>
      <c r="K8" s="1019" t="s">
        <v>109</v>
      </c>
      <c r="L8" s="1021" t="s">
        <v>441</v>
      </c>
      <c r="M8" s="1019" t="s">
        <v>577</v>
      </c>
      <c r="N8" s="1036" t="s">
        <v>674</v>
      </c>
      <c r="O8" s="1036"/>
      <c r="P8" s="654" t="s">
        <v>110</v>
      </c>
      <c r="Q8" s="654"/>
      <c r="R8" s="654"/>
      <c r="S8" s="654"/>
      <c r="T8" s="654"/>
      <c r="U8" s="654"/>
      <c r="V8" s="654"/>
      <c r="W8" s="654"/>
      <c r="X8" s="654"/>
      <c r="Y8" s="654"/>
      <c r="Z8" s="654"/>
      <c r="AA8" s="654"/>
      <c r="AB8" s="654"/>
      <c r="AC8" s="654"/>
      <c r="AD8" s="654"/>
      <c r="AE8" s="624" t="s">
        <v>448</v>
      </c>
      <c r="AF8" s="625"/>
      <c r="AG8" s="625"/>
      <c r="AH8" s="625"/>
      <c r="AI8" s="625"/>
      <c r="AJ8" s="626"/>
      <c r="AK8" s="1034" t="s">
        <v>730</v>
      </c>
      <c r="AL8" s="1038" t="s">
        <v>579</v>
      </c>
      <c r="AM8" s="18"/>
      <c r="AN8" s="18"/>
      <c r="AR8" s="54"/>
      <c r="AS8" s="54"/>
      <c r="AT8" s="54"/>
    </row>
    <row r="9" spans="1:76" ht="12" customHeight="1">
      <c r="A9" s="605"/>
      <c r="B9" s="1019"/>
      <c r="C9" s="1037" t="s">
        <v>111</v>
      </c>
      <c r="D9" s="654"/>
      <c r="E9" s="654"/>
      <c r="F9" s="957"/>
      <c r="G9" s="957"/>
      <c r="H9" s="957"/>
      <c r="I9" s="1020"/>
      <c r="J9" s="300"/>
      <c r="K9" s="1020"/>
      <c r="L9" s="1021"/>
      <c r="M9" s="1020"/>
      <c r="N9" s="1035" t="s">
        <v>677</v>
      </c>
      <c r="O9" s="1035"/>
      <c r="P9" s="957"/>
      <c r="Q9" s="957"/>
      <c r="R9" s="957"/>
      <c r="S9" s="957"/>
      <c r="T9" s="957"/>
      <c r="U9" s="957"/>
      <c r="V9" s="957"/>
      <c r="W9" s="957"/>
      <c r="X9" s="957"/>
      <c r="Y9" s="957"/>
      <c r="Z9" s="957"/>
      <c r="AA9" s="957"/>
      <c r="AB9" s="957"/>
      <c r="AC9" s="957"/>
      <c r="AD9" s="957"/>
      <c r="AE9" s="337"/>
      <c r="AF9" s="338"/>
      <c r="AG9" s="338"/>
      <c r="AH9" s="338"/>
      <c r="AI9" s="338"/>
      <c r="AJ9" s="339"/>
      <c r="AK9" s="1034"/>
      <c r="AL9" s="1039"/>
      <c r="AM9" s="18"/>
      <c r="AN9" s="18"/>
      <c r="AR9" s="54"/>
      <c r="AS9" s="54"/>
      <c r="AT9" s="54"/>
    </row>
    <row r="10" spans="1:76" ht="12" customHeight="1">
      <c r="A10" s="605"/>
      <c r="B10" s="1019"/>
      <c r="C10" s="654"/>
      <c r="D10" s="654"/>
      <c r="E10" s="654"/>
      <c r="F10" s="302" t="s">
        <v>112</v>
      </c>
      <c r="G10" s="302" t="s">
        <v>113</v>
      </c>
      <c r="H10" s="302" t="s">
        <v>440</v>
      </c>
      <c r="I10" s="336" t="s">
        <v>820</v>
      </c>
      <c r="J10" s="302"/>
      <c r="K10" s="336" t="s">
        <v>114</v>
      </c>
      <c r="L10" s="605"/>
      <c r="M10" s="336" t="s">
        <v>576</v>
      </c>
      <c r="N10" s="1017" t="s">
        <v>612</v>
      </c>
      <c r="O10" s="1017"/>
      <c r="P10" s="1018" t="s">
        <v>578</v>
      </c>
      <c r="Q10" s="1018"/>
      <c r="R10" s="1018"/>
      <c r="S10" s="1018"/>
      <c r="T10" s="1018"/>
      <c r="U10" s="1041" t="s">
        <v>115</v>
      </c>
      <c r="V10" s="1041"/>
      <c r="W10" s="1041"/>
      <c r="X10" s="1041"/>
      <c r="Y10" s="1041"/>
      <c r="Z10" s="1041" t="s">
        <v>116</v>
      </c>
      <c r="AA10" s="1041"/>
      <c r="AB10" s="1041"/>
      <c r="AC10" s="1041"/>
      <c r="AD10" s="1041"/>
      <c r="AE10" s="723" t="s">
        <v>449</v>
      </c>
      <c r="AF10" s="642"/>
      <c r="AG10" s="642"/>
      <c r="AH10" s="642"/>
      <c r="AI10" s="642"/>
      <c r="AJ10" s="643"/>
      <c r="AK10" s="1034"/>
      <c r="AL10" s="1040"/>
      <c r="AM10" s="18"/>
      <c r="AN10" s="18"/>
      <c r="AR10" s="54"/>
      <c r="AS10" s="54"/>
      <c r="AT10" s="54"/>
    </row>
    <row r="11" spans="1:76" ht="15" customHeight="1">
      <c r="A11" s="654">
        <v>1</v>
      </c>
      <c r="B11" s="846"/>
      <c r="C11" s="395" t="str">
        <f>IF($B11="","",VLOOKUP($B11,$AO$14:$BP$63,5,0))</f>
        <v/>
      </c>
      <c r="D11" s="1010" t="str">
        <f>IF($B11="","",VLOOKUP($B11,$AO$14:$BP$63,6,0))</f>
        <v/>
      </c>
      <c r="E11" s="1015"/>
      <c r="F11" s="1008" t="str">
        <f>IF($B11="","",VLOOKUP($B11,$AO$14:$BP$63,9,0))</f>
        <v/>
      </c>
      <c r="G11" s="1008" t="str">
        <f>IF($B11="","",VLOOKUP($B11,$AO$14:$BP$63,7,0))</f>
        <v/>
      </c>
      <c r="H11" s="1005" t="str">
        <f>IF($B11="","",VLOOKUP($B11,$AO$14:$BP$63,12,0))</f>
        <v/>
      </c>
      <c r="I11" s="654" t="str">
        <f>IF($B11="","",VLOOKUP($B11,$AO$14:$BP$63,13,0))</f>
        <v/>
      </c>
      <c r="J11" s="226"/>
      <c r="K11" s="1003" t="str">
        <f>IF($B11="","",VLOOKUP($B11,$AO$14:$BP$63,16,0))</f>
        <v/>
      </c>
      <c r="L11" s="1002" t="str">
        <f>IF($B11="","",VLOOKUP($B11,$AO$14:$BP$63,18,0))</f>
        <v/>
      </c>
      <c r="M11" s="1003" t="str">
        <f>IF($B11="","",VLOOKUP($B11,$AO$14:$BP$63,19,0))</f>
        <v/>
      </c>
      <c r="N11" s="396" t="str">
        <f>IF($B11="","",VLOOKUP($B11,$AO$14:$BP$63,21,0))</f>
        <v/>
      </c>
      <c r="O11" s="396" t="str">
        <f>IF($B11="","",VLOOKUP($B11,$AO$14:$BP$63,22,0))</f>
        <v/>
      </c>
      <c r="P11" s="690" t="str">
        <f>IF($B11="","",VLOOKUP($B11,$AO$14:$BP$63,26,0))</f>
        <v/>
      </c>
      <c r="Q11" s="690" t="str">
        <f>IF($B11="","",IF($BG14="","",VLOOKUP($B11,$AO$14:$BP$55,16,0)))</f>
        <v/>
      </c>
      <c r="R11" s="690" t="str">
        <f>IF($B11="","",IF($BG14="","",VLOOKUP($B11,$AO$14:$BP$55,16,0)))</f>
        <v/>
      </c>
      <c r="S11" s="690" t="str">
        <f>IF($B11="","",IF($BG14="","",VLOOKUP($B11,$AO$14:$BP$55,16,0)))</f>
        <v/>
      </c>
      <c r="T11" s="690" t="str">
        <f>IF($B11="","",IF($BG14="","",VLOOKUP($B11,$AO$14:$BP$55,16,0)))</f>
        <v/>
      </c>
      <c r="U11" s="690" t="str">
        <f>IF($B11="","",VLOOKUP($B11,$AO$14:$BP$63,27,0))</f>
        <v/>
      </c>
      <c r="V11" s="690" t="str">
        <f>IF($B11="","",IF($BG14="","",VLOOKUP($B11,$AO$14:$BP$55,16,0)))</f>
        <v/>
      </c>
      <c r="W11" s="690" t="str">
        <f>IF($B11="","",IF($BG14="","",VLOOKUP($B11,$AO$14:$BP$55,16,0)))</f>
        <v/>
      </c>
      <c r="X11" s="690" t="str">
        <f>IF($B11="","",IF($BG14="","",VLOOKUP($B11,$AO$14:$BP$55,16,0)))</f>
        <v/>
      </c>
      <c r="Y11" s="690" t="str">
        <f>IF($B11="","",IF($BG14="","",VLOOKUP($B11,$AO$14:$BP$55,16,0)))</f>
        <v/>
      </c>
      <c r="Z11" s="690" t="str">
        <f>IF($B11="","",VLOOKUP($B11,$AO$14:$BP$63,28,0))</f>
        <v/>
      </c>
      <c r="AA11" s="690" t="str">
        <f>IF($B11="","",IF($BG14="","",VLOOKUP($B11,$AO$14:$BP$55,16,0)))</f>
        <v/>
      </c>
      <c r="AB11" s="690" t="str">
        <f>IF($B11="","",IF($BG14="","",VLOOKUP($B11,$AO$14:$BP$55,16,0)))</f>
        <v/>
      </c>
      <c r="AC11" s="690" t="str">
        <f>IF($B11="","",IF($BG14="","",VLOOKUP($B11,$AO$14:$BP$55,16,0)))</f>
        <v/>
      </c>
      <c r="AD11" s="690" t="str">
        <f>IF($B11="","",IF($BG14="","",VLOOKUP($B11,$AO$14:$BP$55,16,0)))</f>
        <v/>
      </c>
      <c r="AE11" s="376"/>
      <c r="AF11" s="377" t="s">
        <v>442</v>
      </c>
      <c r="AG11" s="377"/>
      <c r="AH11" s="377" t="s">
        <v>443</v>
      </c>
      <c r="AI11" s="377"/>
      <c r="AJ11" s="378" t="s">
        <v>444</v>
      </c>
      <c r="AK11" s="1011" t="s">
        <v>729</v>
      </c>
      <c r="AL11" s="1012" t="s">
        <v>728</v>
      </c>
      <c r="AM11" s="24"/>
      <c r="AN11" s="24"/>
      <c r="AR11" s="54"/>
      <c r="AS11" s="54"/>
      <c r="AT11" s="54"/>
    </row>
    <row r="12" spans="1:76" ht="15" customHeight="1">
      <c r="A12" s="654"/>
      <c r="B12" s="846"/>
      <c r="C12" s="1016" t="str">
        <f>IF($B11="","",VLOOKUP($B11,$AO$14:$BP$63,4,0))</f>
        <v/>
      </c>
      <c r="D12" s="1010"/>
      <c r="E12" s="1015"/>
      <c r="F12" s="1009"/>
      <c r="G12" s="1009"/>
      <c r="H12" s="1006"/>
      <c r="I12" s="957"/>
      <c r="J12" s="305"/>
      <c r="K12" s="1004"/>
      <c r="L12" s="1002"/>
      <c r="M12" s="1004"/>
      <c r="N12" s="397" t="str">
        <f>IF($B11="","",VLOOKUP($B11,$AO$14:$BP$63,23,0))</f>
        <v/>
      </c>
      <c r="O12" s="397" t="s">
        <v>686</v>
      </c>
      <c r="P12" s="690"/>
      <c r="Q12" s="690"/>
      <c r="R12" s="690"/>
      <c r="S12" s="690"/>
      <c r="T12" s="690"/>
      <c r="U12" s="690"/>
      <c r="V12" s="690"/>
      <c r="W12" s="690"/>
      <c r="X12" s="690"/>
      <c r="Y12" s="690"/>
      <c r="Z12" s="690"/>
      <c r="AA12" s="690"/>
      <c r="AB12" s="690"/>
      <c r="AC12" s="690"/>
      <c r="AD12" s="690"/>
      <c r="AE12" s="398"/>
      <c r="AF12" s="399"/>
      <c r="AG12" s="399"/>
      <c r="AH12" s="399"/>
      <c r="AI12" s="399"/>
      <c r="AJ12" s="400"/>
      <c r="AK12" s="1011"/>
      <c r="AL12" s="1013"/>
      <c r="AM12" s="24"/>
      <c r="AN12" s="24"/>
      <c r="AO12" s="1052" t="s">
        <v>445</v>
      </c>
      <c r="AP12" s="1052" t="s">
        <v>469</v>
      </c>
      <c r="AQ12" s="1052" t="s">
        <v>470</v>
      </c>
      <c r="AR12" s="1052" t="s">
        <v>451</v>
      </c>
      <c r="AS12" s="1052" t="s">
        <v>466</v>
      </c>
      <c r="AT12" s="1052" t="s">
        <v>439</v>
      </c>
      <c r="AU12" s="1052" t="s">
        <v>454</v>
      </c>
      <c r="AV12" s="1052" t="s">
        <v>455</v>
      </c>
      <c r="AW12" s="1052" t="s">
        <v>452</v>
      </c>
      <c r="AX12" s="1055" t="s">
        <v>467</v>
      </c>
      <c r="AY12" s="1052" t="s">
        <v>453</v>
      </c>
      <c r="AZ12" s="1052" t="s">
        <v>456</v>
      </c>
      <c r="BA12" s="1052" t="s">
        <v>816</v>
      </c>
      <c r="BB12" s="1052" t="s">
        <v>458</v>
      </c>
      <c r="BC12" s="1052" t="s">
        <v>816</v>
      </c>
      <c r="BD12" s="1052" t="s">
        <v>459</v>
      </c>
      <c r="BE12" s="1052" t="s">
        <v>460</v>
      </c>
      <c r="BF12" s="1052" t="s">
        <v>441</v>
      </c>
      <c r="BG12" s="1052" t="s">
        <v>461</v>
      </c>
      <c r="BH12" s="1052" t="s">
        <v>462</v>
      </c>
      <c r="BI12" s="1052" t="s">
        <v>681</v>
      </c>
      <c r="BJ12" s="1052" t="s">
        <v>682</v>
      </c>
      <c r="BK12" s="1052" t="s">
        <v>683</v>
      </c>
      <c r="BL12" s="1052" t="s">
        <v>688</v>
      </c>
      <c r="BM12" s="1052" t="s">
        <v>689</v>
      </c>
      <c r="BN12" s="1052" t="s">
        <v>463</v>
      </c>
      <c r="BO12" s="1052" t="s">
        <v>464</v>
      </c>
      <c r="BP12" s="1052" t="s">
        <v>465</v>
      </c>
    </row>
    <row r="13" spans="1:76" ht="15" customHeight="1">
      <c r="A13" s="654"/>
      <c r="B13" s="846"/>
      <c r="C13" s="1010"/>
      <c r="D13" s="1010" t="str">
        <f>IF($B13="","",VLOOKUP($B13,$AO$14:$BP$55,3,0))</f>
        <v/>
      </c>
      <c r="E13" s="1015"/>
      <c r="F13" s="386" t="str">
        <f>IF($B11="","",VLOOKUP($B11,$AO$14:$BP$63,11,0))</f>
        <v/>
      </c>
      <c r="G13" s="387" t="str">
        <f>IF($B11="","",VLOOKUP($B11,$AO$14:$BP$63,8,0))</f>
        <v/>
      </c>
      <c r="H13" s="388" t="str">
        <f>IF($B11="","",VLOOKUP($B11,$AO$14:$BP$63,14,0))</f>
        <v/>
      </c>
      <c r="I13" s="389" t="str">
        <f>IF($B11="","",VLOOKUP($B11,$AO$14:$BP$63,15,0))</f>
        <v/>
      </c>
      <c r="J13" s="390"/>
      <c r="K13" s="389" t="str">
        <f>IF($B11="","",VLOOKUP($B11,$AO$14:$BP$63,17,0))</f>
        <v/>
      </c>
      <c r="L13" s="654" t="str">
        <f>IF($B13="","",VLOOKUP($B13,$AO$14:$BP$55,13,0))</f>
        <v/>
      </c>
      <c r="M13" s="389" t="str">
        <f>IF($B11="","",VLOOKUP($B11,$AO$14:$BP$63,20,0))</f>
        <v/>
      </c>
      <c r="N13" s="391" t="str">
        <f>IF($B11="","",VLOOKUP($B11,$AO$14:$BP$63,24,0))</f>
        <v/>
      </c>
      <c r="O13" s="391" t="str">
        <f>IF($B11="","",VLOOKUP($B11,$AO$14:$BP$63,25,0))</f>
        <v/>
      </c>
      <c r="P13" s="690" t="str">
        <f t="shared" ref="P13:AD13" si="0">IF($B13="","",IF($BG16="","",VLOOKUP($B13,$AO$14:$BP$55,16,0)))</f>
        <v/>
      </c>
      <c r="Q13" s="690" t="str">
        <f t="shared" si="0"/>
        <v/>
      </c>
      <c r="R13" s="690" t="str">
        <f t="shared" si="0"/>
        <v/>
      </c>
      <c r="S13" s="690" t="str">
        <f t="shared" si="0"/>
        <v/>
      </c>
      <c r="T13" s="690" t="str">
        <f t="shared" si="0"/>
        <v/>
      </c>
      <c r="U13" s="690" t="str">
        <f t="shared" si="0"/>
        <v/>
      </c>
      <c r="V13" s="690" t="str">
        <f t="shared" si="0"/>
        <v/>
      </c>
      <c r="W13" s="690" t="str">
        <f t="shared" si="0"/>
        <v/>
      </c>
      <c r="X13" s="690" t="str">
        <f t="shared" si="0"/>
        <v/>
      </c>
      <c r="Y13" s="690" t="str">
        <f t="shared" si="0"/>
        <v/>
      </c>
      <c r="Z13" s="690" t="str">
        <f t="shared" si="0"/>
        <v/>
      </c>
      <c r="AA13" s="690" t="str">
        <f t="shared" si="0"/>
        <v/>
      </c>
      <c r="AB13" s="690" t="str">
        <f t="shared" si="0"/>
        <v/>
      </c>
      <c r="AC13" s="690" t="str">
        <f t="shared" si="0"/>
        <v/>
      </c>
      <c r="AD13" s="690" t="str">
        <f t="shared" si="0"/>
        <v/>
      </c>
      <c r="AE13" s="392"/>
      <c r="AF13" s="393" t="s">
        <v>442</v>
      </c>
      <c r="AG13" s="393"/>
      <c r="AH13" s="393" t="s">
        <v>443</v>
      </c>
      <c r="AI13" s="393"/>
      <c r="AJ13" s="394" t="s">
        <v>444</v>
      </c>
      <c r="AK13" s="1011"/>
      <c r="AL13" s="1014"/>
      <c r="AM13" s="24"/>
      <c r="AN13" s="24"/>
      <c r="AO13" s="1053"/>
      <c r="AP13" s="1053"/>
      <c r="AQ13" s="1053"/>
      <c r="AR13" s="1053"/>
      <c r="AS13" s="1053"/>
      <c r="AT13" s="1053"/>
      <c r="AU13" s="1053"/>
      <c r="AV13" s="1053"/>
      <c r="AW13" s="1053"/>
      <c r="AX13" s="1056"/>
      <c r="AY13" s="1053"/>
      <c r="AZ13" s="1053"/>
      <c r="BA13" s="1053"/>
      <c r="BB13" s="1053"/>
      <c r="BC13" s="1053"/>
      <c r="BD13" s="1053"/>
      <c r="BE13" s="1053"/>
      <c r="BF13" s="1053"/>
      <c r="BG13" s="1053"/>
      <c r="BH13" s="1053"/>
      <c r="BI13" s="1053"/>
      <c r="BJ13" s="1053"/>
      <c r="BK13" s="1053"/>
      <c r="BL13" s="1053"/>
      <c r="BM13" s="1053"/>
      <c r="BN13" s="1053"/>
      <c r="BO13" s="1053"/>
      <c r="BP13" s="1053"/>
    </row>
    <row r="14" spans="1:76" ht="15" customHeight="1">
      <c r="A14" s="654">
        <f>+A11+1</f>
        <v>2</v>
      </c>
      <c r="B14" s="846"/>
      <c r="C14" s="395" t="str">
        <f>IF($B14="","",VLOOKUP($B14,$AO$14:$BP$63,5,0))</f>
        <v/>
      </c>
      <c r="D14" s="1010" t="str">
        <f>IF($B14="","",VLOOKUP($B14,$AO$14:$BP$63,6,0))</f>
        <v/>
      </c>
      <c r="E14" s="1015"/>
      <c r="F14" s="1008" t="str">
        <f>IF($B14="","",VLOOKUP($B14,$AO$14:$BP$63,9,0))</f>
        <v/>
      </c>
      <c r="G14" s="1008" t="str">
        <f>IF($B14="","",VLOOKUP($B14,$AO$14:$BP$63,7,0))</f>
        <v/>
      </c>
      <c r="H14" s="1005" t="str">
        <f>IF($B14="","",VLOOKUP($B14,$AO$14:$BP$63,12,0))</f>
        <v/>
      </c>
      <c r="I14" s="654" t="str">
        <f>IF($B14="","",VLOOKUP($B14,$AO$14:$BP$63,13,0))</f>
        <v/>
      </c>
      <c r="J14" s="226"/>
      <c r="K14" s="1003" t="str">
        <f>IF($B14="","",VLOOKUP($B14,$AO$14:$BP$63,16,0))</f>
        <v/>
      </c>
      <c r="L14" s="1002" t="str">
        <f>IF($B14="","",VLOOKUP($B14,$AO$14:$BP$63,18,0))</f>
        <v/>
      </c>
      <c r="M14" s="1003" t="str">
        <f>IF($B14="","",VLOOKUP($B14,$AO$14:$BP$63,19,0))</f>
        <v/>
      </c>
      <c r="N14" s="396" t="str">
        <f>IF($B14="","",VLOOKUP($B14,$AO$14:$BP$63,21,0))</f>
        <v/>
      </c>
      <c r="O14" s="396" t="str">
        <f>IF($B14="","",VLOOKUP($B14,$AO$14:$BP$63,22,0))</f>
        <v/>
      </c>
      <c r="P14" s="690" t="str">
        <f>IF($B14="","",VLOOKUP($B14,$AO$14:$BP$63,26,0))</f>
        <v/>
      </c>
      <c r="Q14" s="690" t="str">
        <f>IF($B14="","",IF($BG17="","",VLOOKUP($B14,$AO$14:$BP$55,16,0)))</f>
        <v/>
      </c>
      <c r="R14" s="690" t="str">
        <f>IF($B14="","",IF($BG17="","",VLOOKUP($B14,$AO$14:$BP$55,16,0)))</f>
        <v/>
      </c>
      <c r="S14" s="690" t="str">
        <f>IF($B14="","",IF($BG17="","",VLOOKUP($B14,$AO$14:$BP$55,16,0)))</f>
        <v/>
      </c>
      <c r="T14" s="690" t="str">
        <f>IF($B14="","",IF($BG17="","",VLOOKUP($B14,$AO$14:$BP$55,16,0)))</f>
        <v/>
      </c>
      <c r="U14" s="690" t="str">
        <f>IF($B14="","",VLOOKUP($B14,$AO$14:$BP$63,27,0))</f>
        <v/>
      </c>
      <c r="V14" s="690" t="str">
        <f>IF($B14="","",IF($BG17="","",VLOOKUP($B14,$AO$14:$BP$55,16,0)))</f>
        <v/>
      </c>
      <c r="W14" s="690" t="str">
        <f>IF($B14="","",IF($BG17="","",VLOOKUP($B14,$AO$14:$BP$55,16,0)))</f>
        <v/>
      </c>
      <c r="X14" s="690" t="str">
        <f>IF($B14="","",IF($BG17="","",VLOOKUP($B14,$AO$14:$BP$55,16,0)))</f>
        <v/>
      </c>
      <c r="Y14" s="690" t="str">
        <f>IF($B14="","",IF($BG17="","",VLOOKUP($B14,$AO$14:$BP$55,16,0)))</f>
        <v/>
      </c>
      <c r="Z14" s="690" t="str">
        <f>IF($B14="","",VLOOKUP($B14,$AO$14:$BP$63,28,0))</f>
        <v/>
      </c>
      <c r="AA14" s="690" t="str">
        <f>IF($B14="","",IF($BG17="","",VLOOKUP($B14,$AO$14:$BP$55,16,0)))</f>
        <v/>
      </c>
      <c r="AB14" s="690" t="str">
        <f>IF($B14="","",IF($BG17="","",VLOOKUP($B14,$AO$14:$BP$55,16,0)))</f>
        <v/>
      </c>
      <c r="AC14" s="690" t="str">
        <f>IF($B14="","",IF($BG17="","",VLOOKUP($B14,$AO$14:$BP$55,16,0)))</f>
        <v/>
      </c>
      <c r="AD14" s="690" t="str">
        <f>IF($B14="","",IF($BG17="","",VLOOKUP($B14,$AO$14:$BP$55,16,0)))</f>
        <v/>
      </c>
      <c r="AE14" s="376"/>
      <c r="AF14" s="377" t="s">
        <v>442</v>
      </c>
      <c r="AG14" s="377"/>
      <c r="AH14" s="377" t="s">
        <v>443</v>
      </c>
      <c r="AI14" s="377"/>
      <c r="AJ14" s="378" t="s">
        <v>444</v>
      </c>
      <c r="AK14" s="1011" t="s">
        <v>729</v>
      </c>
      <c r="AL14" s="1012" t="s">
        <v>728</v>
      </c>
      <c r="AM14" s="24"/>
      <c r="AN14" s="24"/>
      <c r="AO14" s="119">
        <v>1</v>
      </c>
      <c r="AP14" s="119"/>
      <c r="AQ14" s="119"/>
      <c r="AR14" s="120"/>
      <c r="AS14" s="120"/>
      <c r="AT14" s="121"/>
      <c r="AU14" s="122"/>
      <c r="AV14" s="133"/>
      <c r="AW14" s="122"/>
      <c r="AX14" s="123"/>
      <c r="AY14" s="124"/>
      <c r="AZ14" s="125"/>
      <c r="BA14" s="126"/>
      <c r="BB14" s="125"/>
      <c r="BC14" s="119"/>
      <c r="BD14" s="127"/>
      <c r="BE14" s="126"/>
      <c r="BF14" s="126"/>
      <c r="BG14" s="127"/>
      <c r="BH14" s="119"/>
      <c r="BI14" s="127"/>
      <c r="BJ14" s="128"/>
      <c r="BK14" s="127"/>
      <c r="BL14" s="127"/>
      <c r="BM14" s="128"/>
      <c r="BN14" s="129"/>
      <c r="BO14" s="130"/>
      <c r="BP14" s="130"/>
      <c r="BQ14" s="115" t="s">
        <v>693</v>
      </c>
    </row>
    <row r="15" spans="1:76" ht="15" customHeight="1">
      <c r="A15" s="654"/>
      <c r="B15" s="846"/>
      <c r="C15" s="1016" t="str">
        <f>IF($B14="","",VLOOKUP($B14,$AO$14:$BP$63,4,0))</f>
        <v/>
      </c>
      <c r="D15" s="1010"/>
      <c r="E15" s="1015"/>
      <c r="F15" s="1009"/>
      <c r="G15" s="1009"/>
      <c r="H15" s="1006"/>
      <c r="I15" s="957"/>
      <c r="J15" s="305"/>
      <c r="K15" s="1004"/>
      <c r="L15" s="1002"/>
      <c r="M15" s="1004"/>
      <c r="N15" s="397" t="str">
        <f>IF($B14="","",VLOOKUP($B14,$AO$14:$BP$63,23,0))</f>
        <v/>
      </c>
      <c r="O15" s="397" t="s">
        <v>686</v>
      </c>
      <c r="P15" s="690"/>
      <c r="Q15" s="690"/>
      <c r="R15" s="690"/>
      <c r="S15" s="690"/>
      <c r="T15" s="690"/>
      <c r="U15" s="690"/>
      <c r="V15" s="690"/>
      <c r="W15" s="690"/>
      <c r="X15" s="690"/>
      <c r="Y15" s="690"/>
      <c r="Z15" s="690"/>
      <c r="AA15" s="690"/>
      <c r="AB15" s="690"/>
      <c r="AC15" s="690"/>
      <c r="AD15" s="690"/>
      <c r="AE15" s="398"/>
      <c r="AF15" s="399"/>
      <c r="AG15" s="399"/>
      <c r="AH15" s="399"/>
      <c r="AI15" s="399"/>
      <c r="AJ15" s="400"/>
      <c r="AK15" s="1011"/>
      <c r="AL15" s="1013"/>
      <c r="AM15" s="24"/>
      <c r="AN15" s="24"/>
      <c r="AO15" s="68">
        <v>2</v>
      </c>
      <c r="AP15" s="68"/>
      <c r="AQ15" s="68"/>
      <c r="AR15" s="104"/>
      <c r="AS15" s="104"/>
      <c r="AT15" s="105"/>
      <c r="AU15" s="69"/>
      <c r="AV15" s="133"/>
      <c r="AW15" s="69"/>
      <c r="AX15" s="70"/>
      <c r="AY15" s="71"/>
      <c r="AZ15" s="75"/>
      <c r="BA15" s="72"/>
      <c r="BB15" s="75"/>
      <c r="BC15" s="68"/>
      <c r="BD15" s="67"/>
      <c r="BE15" s="72"/>
      <c r="BF15" s="72"/>
      <c r="BG15" s="67"/>
      <c r="BH15" s="68"/>
      <c r="BI15" s="67"/>
      <c r="BJ15" s="106"/>
      <c r="BK15" s="67"/>
      <c r="BL15" s="67"/>
      <c r="BM15" s="106"/>
      <c r="BN15" s="73"/>
      <c r="BO15" s="74"/>
      <c r="BP15" s="74"/>
      <c r="BQ15" s="115" t="s">
        <v>675</v>
      </c>
    </row>
    <row r="16" spans="1:76" ht="15" customHeight="1">
      <c r="A16" s="654"/>
      <c r="B16" s="846"/>
      <c r="C16" s="1010"/>
      <c r="D16" s="1010" t="str">
        <f>IF($B16="","",VLOOKUP($B16,$AO$14:$BP$55,3,0))</f>
        <v/>
      </c>
      <c r="E16" s="1015"/>
      <c r="F16" s="386" t="str">
        <f>IF($B14="","",VLOOKUP($B14,$AO$14:$BP$63,11,0))</f>
        <v/>
      </c>
      <c r="G16" s="387" t="str">
        <f>IF($B14="","",VLOOKUP($B14,$AO$14:$BP$63,8,0))</f>
        <v/>
      </c>
      <c r="H16" s="388" t="str">
        <f>IF($B14="","",VLOOKUP($B14,$AO$14:$BP$63,14,0))</f>
        <v/>
      </c>
      <c r="I16" s="389" t="str">
        <f>IF($B14="","",VLOOKUP($B14,$AO$14:$BP$63,15,0))</f>
        <v/>
      </c>
      <c r="J16" s="390"/>
      <c r="K16" s="389" t="str">
        <f>IF($B14="","",VLOOKUP($B14,$AO$14:$BP$63,17,0))</f>
        <v/>
      </c>
      <c r="L16" s="654" t="str">
        <f>IF($B16="","",VLOOKUP($B16,$AO$14:$BP$55,13,0))</f>
        <v/>
      </c>
      <c r="M16" s="389" t="str">
        <f>IF($B14="","",VLOOKUP($B14,$AO$14:$BP$63,20,0))</f>
        <v/>
      </c>
      <c r="N16" s="391" t="str">
        <f>IF($B14="","",VLOOKUP($B14,$AO$14:$BP$63,24,0))</f>
        <v/>
      </c>
      <c r="O16" s="391" t="str">
        <f>IF($B14="","",VLOOKUP($B14,$AO$14:$BP$63,25,0))</f>
        <v/>
      </c>
      <c r="P16" s="690" t="str">
        <f t="shared" ref="P16:AD16" si="1">IF($B16="","",IF($BG19="","",VLOOKUP($B16,$AO$14:$BP$55,16,0)))</f>
        <v/>
      </c>
      <c r="Q16" s="690" t="str">
        <f t="shared" si="1"/>
        <v/>
      </c>
      <c r="R16" s="690" t="str">
        <f t="shared" si="1"/>
        <v/>
      </c>
      <c r="S16" s="690" t="str">
        <f t="shared" si="1"/>
        <v/>
      </c>
      <c r="T16" s="690" t="str">
        <f t="shared" si="1"/>
        <v/>
      </c>
      <c r="U16" s="690" t="str">
        <f t="shared" si="1"/>
        <v/>
      </c>
      <c r="V16" s="690" t="str">
        <f t="shared" si="1"/>
        <v/>
      </c>
      <c r="W16" s="690" t="str">
        <f t="shared" si="1"/>
        <v/>
      </c>
      <c r="X16" s="690" t="str">
        <f t="shared" si="1"/>
        <v/>
      </c>
      <c r="Y16" s="690" t="str">
        <f t="shared" si="1"/>
        <v/>
      </c>
      <c r="Z16" s="690" t="str">
        <f t="shared" si="1"/>
        <v/>
      </c>
      <c r="AA16" s="690" t="str">
        <f t="shared" si="1"/>
        <v/>
      </c>
      <c r="AB16" s="690" t="str">
        <f t="shared" si="1"/>
        <v/>
      </c>
      <c r="AC16" s="690" t="str">
        <f t="shared" si="1"/>
        <v/>
      </c>
      <c r="AD16" s="690" t="str">
        <f t="shared" si="1"/>
        <v/>
      </c>
      <c r="AE16" s="392"/>
      <c r="AF16" s="393" t="s">
        <v>442</v>
      </c>
      <c r="AG16" s="393"/>
      <c r="AH16" s="393" t="s">
        <v>443</v>
      </c>
      <c r="AI16" s="393"/>
      <c r="AJ16" s="394" t="s">
        <v>444</v>
      </c>
      <c r="AK16" s="1011"/>
      <c r="AL16" s="1014"/>
      <c r="AM16" s="24"/>
      <c r="AN16" s="24"/>
      <c r="AO16" s="68">
        <v>3</v>
      </c>
      <c r="AP16" s="68"/>
      <c r="AQ16" s="68"/>
      <c r="AR16" s="104"/>
      <c r="AS16" s="104"/>
      <c r="AT16" s="105"/>
      <c r="AU16" s="69"/>
      <c r="AV16" s="133" t="str">
        <f t="shared" ref="AV16:AV62" ca="1" si="2">IF(AU16="","",DATEDIF(AU16,TODAY(),"y"))</f>
        <v/>
      </c>
      <c r="AW16" s="69"/>
      <c r="AX16" s="70"/>
      <c r="AY16" s="71"/>
      <c r="AZ16" s="75"/>
      <c r="BA16" s="72"/>
      <c r="BB16" s="75"/>
      <c r="BC16" s="68"/>
      <c r="BD16" s="67"/>
      <c r="BE16" s="72"/>
      <c r="BF16" s="72"/>
      <c r="BG16" s="67"/>
      <c r="BH16" s="68"/>
      <c r="BI16" s="67"/>
      <c r="BJ16" s="106"/>
      <c r="BK16" s="67"/>
      <c r="BL16" s="67"/>
      <c r="BM16" s="106"/>
      <c r="BN16" s="73"/>
      <c r="BO16" s="74"/>
      <c r="BP16" s="74"/>
      <c r="BQ16" s="116" t="s">
        <v>690</v>
      </c>
    </row>
    <row r="17" spans="1:69" ht="15" customHeight="1">
      <c r="A17" s="654">
        <f>+A14+1</f>
        <v>3</v>
      </c>
      <c r="B17" s="846"/>
      <c r="C17" s="395" t="str">
        <f>IF($B17="","",VLOOKUP($B17,$AO$14:$BP$63,5,0))</f>
        <v/>
      </c>
      <c r="D17" s="1010" t="str">
        <f>IF($B17="","",VLOOKUP($B17,$AO$14:$BP$63,6,0))</f>
        <v/>
      </c>
      <c r="E17" s="1015"/>
      <c r="F17" s="1008" t="str">
        <f>IF($B17="","",VLOOKUP($B17,$AO$14:$BP$63,9,0))</f>
        <v/>
      </c>
      <c r="G17" s="1008" t="str">
        <f>IF($B17="","",VLOOKUP($B17,$AO$14:$BP$63,7,0))</f>
        <v/>
      </c>
      <c r="H17" s="1005" t="str">
        <f>IF($B17="","",VLOOKUP($B17,$AO$14:$BP$63,12,0))</f>
        <v/>
      </c>
      <c r="I17" s="654" t="str">
        <f>IF($B17="","",VLOOKUP($B17,$AO$14:$BP$63,13,0))</f>
        <v/>
      </c>
      <c r="J17" s="226"/>
      <c r="K17" s="1003" t="str">
        <f>IF($B17="","",VLOOKUP($B17,$AO$14:$BP$63,16,0))</f>
        <v/>
      </c>
      <c r="L17" s="1002" t="str">
        <f>IF($B17="","",VLOOKUP($B17,$AO$14:$BP$63,18,0))</f>
        <v/>
      </c>
      <c r="M17" s="1003" t="str">
        <f>IF($B17="","",VLOOKUP($B17,$AO$14:$BP$63,19,0))</f>
        <v/>
      </c>
      <c r="N17" s="396" t="str">
        <f>IF($B17="","",VLOOKUP($B17,$AO$14:$BP$63,21,0))</f>
        <v/>
      </c>
      <c r="O17" s="396" t="str">
        <f>IF($B17="","",VLOOKUP($B17,$AO$14:$BP$63,22,0))</f>
        <v/>
      </c>
      <c r="P17" s="690" t="str">
        <f>IF($B17="","",VLOOKUP($B17,$AO$14:$BP$63,26,0))</f>
        <v/>
      </c>
      <c r="Q17" s="690" t="str">
        <f>IF($B17="","",IF($BG20="","",VLOOKUP($B17,$AO$14:$BP$55,16,0)))</f>
        <v/>
      </c>
      <c r="R17" s="690" t="str">
        <f>IF($B17="","",IF($BG20="","",VLOOKUP($B17,$AO$14:$BP$55,16,0)))</f>
        <v/>
      </c>
      <c r="S17" s="690" t="str">
        <f>IF($B17="","",IF($BG20="","",VLOOKUP($B17,$AO$14:$BP$55,16,0)))</f>
        <v/>
      </c>
      <c r="T17" s="690" t="str">
        <f>IF($B17="","",IF($BG20="","",VLOOKUP($B17,$AO$14:$BP$55,16,0)))</f>
        <v/>
      </c>
      <c r="U17" s="690" t="str">
        <f>IF($B17="","",VLOOKUP($B17,$AO$14:$BP$63,27,0))</f>
        <v/>
      </c>
      <c r="V17" s="690" t="str">
        <f>IF($B17="","",IF($BG20="","",VLOOKUP($B17,$AO$14:$BP$55,16,0)))</f>
        <v/>
      </c>
      <c r="W17" s="690" t="str">
        <f>IF($B17="","",IF($BG20="","",VLOOKUP($B17,$AO$14:$BP$55,16,0)))</f>
        <v/>
      </c>
      <c r="X17" s="690" t="str">
        <f>IF($B17="","",IF($BG20="","",VLOOKUP($B17,$AO$14:$BP$55,16,0)))</f>
        <v/>
      </c>
      <c r="Y17" s="690" t="str">
        <f>IF($B17="","",IF($BG20="","",VLOOKUP($B17,$AO$14:$BP$55,16,0)))</f>
        <v/>
      </c>
      <c r="Z17" s="690" t="str">
        <f>IF($B17="","",VLOOKUP($B17,$AO$14:$BP$63,28,0))</f>
        <v/>
      </c>
      <c r="AA17" s="690" t="str">
        <f>IF($B17="","",IF($BG20="","",VLOOKUP($B17,$AO$14:$BP$55,16,0)))</f>
        <v/>
      </c>
      <c r="AB17" s="690" t="str">
        <f>IF($B17="","",IF($BG20="","",VLOOKUP($B17,$AO$14:$BP$55,16,0)))</f>
        <v/>
      </c>
      <c r="AC17" s="690" t="str">
        <f>IF($B17="","",IF($BG20="","",VLOOKUP($B17,$AO$14:$BP$55,16,0)))</f>
        <v/>
      </c>
      <c r="AD17" s="690" t="str">
        <f>IF($B17="","",IF($BG20="","",VLOOKUP($B17,$AO$14:$BP$55,16,0)))</f>
        <v/>
      </c>
      <c r="AE17" s="376"/>
      <c r="AF17" s="377" t="s">
        <v>442</v>
      </c>
      <c r="AG17" s="377"/>
      <c r="AH17" s="377" t="s">
        <v>443</v>
      </c>
      <c r="AI17" s="377"/>
      <c r="AJ17" s="378" t="s">
        <v>444</v>
      </c>
      <c r="AK17" s="1011" t="s">
        <v>729</v>
      </c>
      <c r="AL17" s="1012" t="s">
        <v>728</v>
      </c>
      <c r="AM17" s="24"/>
      <c r="AN17" s="24"/>
      <c r="AO17" s="68">
        <v>4</v>
      </c>
      <c r="AP17" s="68"/>
      <c r="AQ17" s="68"/>
      <c r="AR17" s="104"/>
      <c r="AS17" s="104"/>
      <c r="AT17" s="105"/>
      <c r="AU17" s="69"/>
      <c r="AV17" s="133" t="str">
        <f t="shared" ca="1" si="2"/>
        <v/>
      </c>
      <c r="AW17" s="69"/>
      <c r="AX17" s="70"/>
      <c r="AY17" s="71"/>
      <c r="AZ17" s="75"/>
      <c r="BA17" s="72"/>
      <c r="BB17" s="75"/>
      <c r="BC17" s="68"/>
      <c r="BD17" s="67"/>
      <c r="BE17" s="72"/>
      <c r="BF17" s="72"/>
      <c r="BG17" s="67"/>
      <c r="BH17" s="68"/>
      <c r="BI17" s="67"/>
      <c r="BJ17" s="106"/>
      <c r="BK17" s="67"/>
      <c r="BL17" s="67"/>
      <c r="BM17" s="106"/>
      <c r="BN17" s="73"/>
      <c r="BO17" s="74"/>
      <c r="BP17" s="74"/>
      <c r="BQ17" s="117" t="s">
        <v>580</v>
      </c>
    </row>
    <row r="18" spans="1:69" ht="15" customHeight="1">
      <c r="A18" s="654"/>
      <c r="B18" s="846"/>
      <c r="C18" s="1016" t="str">
        <f>IF($B17="","",VLOOKUP($B17,$AO$14:$BP$63,4,0))</f>
        <v/>
      </c>
      <c r="D18" s="1010"/>
      <c r="E18" s="1015"/>
      <c r="F18" s="1009"/>
      <c r="G18" s="1009"/>
      <c r="H18" s="1006"/>
      <c r="I18" s="957"/>
      <c r="J18" s="305"/>
      <c r="K18" s="1004"/>
      <c r="L18" s="1002"/>
      <c r="M18" s="1004"/>
      <c r="N18" s="397" t="str">
        <f>IF($B17="","",VLOOKUP($B17,$AO$14:$BP$63,23,0))</f>
        <v/>
      </c>
      <c r="O18" s="397" t="s">
        <v>686</v>
      </c>
      <c r="P18" s="690"/>
      <c r="Q18" s="690"/>
      <c r="R18" s="690"/>
      <c r="S18" s="690"/>
      <c r="T18" s="690"/>
      <c r="U18" s="690"/>
      <c r="V18" s="690"/>
      <c r="W18" s="690"/>
      <c r="X18" s="690"/>
      <c r="Y18" s="690"/>
      <c r="Z18" s="690"/>
      <c r="AA18" s="690"/>
      <c r="AB18" s="690"/>
      <c r="AC18" s="690"/>
      <c r="AD18" s="690"/>
      <c r="AE18" s="398"/>
      <c r="AF18" s="399"/>
      <c r="AG18" s="399"/>
      <c r="AH18" s="399"/>
      <c r="AI18" s="399"/>
      <c r="AJ18" s="400"/>
      <c r="AK18" s="1011"/>
      <c r="AL18" s="1013"/>
      <c r="AM18" s="24"/>
      <c r="AN18" s="24"/>
      <c r="AO18" s="68">
        <v>5</v>
      </c>
      <c r="AP18" s="68"/>
      <c r="AQ18" s="68"/>
      <c r="AR18" s="104"/>
      <c r="AS18" s="104"/>
      <c r="AT18" s="105"/>
      <c r="AU18" s="69"/>
      <c r="AV18" s="133" t="str">
        <f t="shared" ca="1" si="2"/>
        <v/>
      </c>
      <c r="AW18" s="69"/>
      <c r="AX18" s="70"/>
      <c r="AY18" s="71"/>
      <c r="AZ18" s="75"/>
      <c r="BA18" s="72"/>
      <c r="BB18" s="75"/>
      <c r="BC18" s="68"/>
      <c r="BD18" s="67"/>
      <c r="BE18" s="72"/>
      <c r="BF18" s="72"/>
      <c r="BG18" s="67"/>
      <c r="BH18" s="68"/>
      <c r="BI18" s="67"/>
      <c r="BJ18" s="106"/>
      <c r="BK18" s="67"/>
      <c r="BL18" s="67"/>
      <c r="BM18" s="106"/>
      <c r="BN18" s="73"/>
      <c r="BO18" s="74"/>
      <c r="BP18" s="74"/>
    </row>
    <row r="19" spans="1:69" ht="15" customHeight="1">
      <c r="A19" s="654"/>
      <c r="B19" s="846"/>
      <c r="C19" s="1010"/>
      <c r="D19" s="1010" t="str">
        <f>IF($B19="","",VLOOKUP($B19,$AO$14:$BP$55,3,0))</f>
        <v/>
      </c>
      <c r="E19" s="1015"/>
      <c r="F19" s="386" t="str">
        <f>IF($B17="","",VLOOKUP($B17,$AO$14:$BP$63,11,0))</f>
        <v/>
      </c>
      <c r="G19" s="387" t="str">
        <f>IF($B17="","",VLOOKUP($B17,$AO$14:$BP$63,8,0))</f>
        <v/>
      </c>
      <c r="H19" s="388" t="str">
        <f>IF($B17="","",VLOOKUP($B17,$AO$14:$BP$63,14,0))</f>
        <v/>
      </c>
      <c r="I19" s="389" t="str">
        <f>IF($B17="","",VLOOKUP($B17,$AO$14:$BP$63,15,0))</f>
        <v/>
      </c>
      <c r="J19" s="390"/>
      <c r="K19" s="389" t="str">
        <f>IF($B17="","",VLOOKUP($B17,$AO$14:$BP$63,17,0))</f>
        <v/>
      </c>
      <c r="L19" s="654" t="str">
        <f>IF($B19="","",VLOOKUP($B19,$AO$14:$BP$55,13,0))</f>
        <v/>
      </c>
      <c r="M19" s="389" t="str">
        <f>IF($B17="","",VLOOKUP($B17,$AO$14:$BP$63,20,0))</f>
        <v/>
      </c>
      <c r="N19" s="391" t="str">
        <f>IF($B17="","",VLOOKUP($B17,$AO$14:$BP$63,24,0))</f>
        <v/>
      </c>
      <c r="O19" s="391" t="str">
        <f>IF($B17="","",VLOOKUP($B17,$AO$14:$BP$63,25,0))</f>
        <v/>
      </c>
      <c r="P19" s="690" t="str">
        <f t="shared" ref="P19:AD19" si="3">IF($B19="","",IF($BG22="","",VLOOKUP($B19,$AO$14:$BP$55,16,0)))</f>
        <v/>
      </c>
      <c r="Q19" s="690" t="str">
        <f t="shared" si="3"/>
        <v/>
      </c>
      <c r="R19" s="690" t="str">
        <f t="shared" si="3"/>
        <v/>
      </c>
      <c r="S19" s="690" t="str">
        <f t="shared" si="3"/>
        <v/>
      </c>
      <c r="T19" s="690" t="str">
        <f t="shared" si="3"/>
        <v/>
      </c>
      <c r="U19" s="690" t="str">
        <f t="shared" si="3"/>
        <v/>
      </c>
      <c r="V19" s="690" t="str">
        <f t="shared" si="3"/>
        <v/>
      </c>
      <c r="W19" s="690" t="str">
        <f t="shared" si="3"/>
        <v/>
      </c>
      <c r="X19" s="690" t="str">
        <f t="shared" si="3"/>
        <v/>
      </c>
      <c r="Y19" s="690" t="str">
        <f t="shared" si="3"/>
        <v/>
      </c>
      <c r="Z19" s="690" t="str">
        <f t="shared" si="3"/>
        <v/>
      </c>
      <c r="AA19" s="690" t="str">
        <f t="shared" si="3"/>
        <v/>
      </c>
      <c r="AB19" s="690" t="str">
        <f t="shared" si="3"/>
        <v/>
      </c>
      <c r="AC19" s="690" t="str">
        <f t="shared" si="3"/>
        <v/>
      </c>
      <c r="AD19" s="690" t="str">
        <f t="shared" si="3"/>
        <v/>
      </c>
      <c r="AE19" s="392"/>
      <c r="AF19" s="393" t="s">
        <v>442</v>
      </c>
      <c r="AG19" s="393"/>
      <c r="AH19" s="393" t="s">
        <v>443</v>
      </c>
      <c r="AI19" s="393"/>
      <c r="AJ19" s="394" t="s">
        <v>444</v>
      </c>
      <c r="AK19" s="1011"/>
      <c r="AL19" s="1014"/>
      <c r="AM19" s="24"/>
      <c r="AN19" s="24"/>
      <c r="AO19" s="68">
        <v>6</v>
      </c>
      <c r="AP19" s="68"/>
      <c r="AQ19" s="68"/>
      <c r="AR19" s="104"/>
      <c r="AS19" s="104"/>
      <c r="AT19" s="105"/>
      <c r="AU19" s="69"/>
      <c r="AV19" s="133" t="str">
        <f t="shared" ca="1" si="2"/>
        <v/>
      </c>
      <c r="AW19" s="69"/>
      <c r="AX19" s="70"/>
      <c r="AY19" s="71"/>
      <c r="AZ19" s="75"/>
      <c r="BA19" s="72"/>
      <c r="BB19" s="75"/>
      <c r="BC19" s="68"/>
      <c r="BD19" s="67"/>
      <c r="BE19" s="72"/>
      <c r="BF19" s="72"/>
      <c r="BG19" s="67"/>
      <c r="BH19" s="68"/>
      <c r="BI19" s="67"/>
      <c r="BJ19" s="106"/>
      <c r="BK19" s="67"/>
      <c r="BL19" s="67"/>
      <c r="BM19" s="106"/>
      <c r="BN19" s="73"/>
      <c r="BO19" s="74"/>
      <c r="BP19" s="74"/>
      <c r="BQ19" s="118" t="s">
        <v>581</v>
      </c>
    </row>
    <row r="20" spans="1:69" ht="15" customHeight="1">
      <c r="A20" s="654">
        <f>+A17+1</f>
        <v>4</v>
      </c>
      <c r="B20" s="846"/>
      <c r="C20" s="395" t="str">
        <f>IF($B20="","",VLOOKUP($B20,$AO$14:$BP$63,5,0))</f>
        <v/>
      </c>
      <c r="D20" s="1010" t="str">
        <f>IF($B20="","",VLOOKUP($B20,$AO$14:$BP$63,6,0))</f>
        <v/>
      </c>
      <c r="E20" s="1015"/>
      <c r="F20" s="1008" t="str">
        <f>IF($B20="","",VLOOKUP($B20,$AO$14:$BP$63,9,0))</f>
        <v/>
      </c>
      <c r="G20" s="1008" t="str">
        <f>IF($B20="","",VLOOKUP($B20,$AO$14:$BP$63,7,0))</f>
        <v/>
      </c>
      <c r="H20" s="1005" t="str">
        <f>IF($B20="","",VLOOKUP($B20,$AO$14:$BP$63,12,0))</f>
        <v/>
      </c>
      <c r="I20" s="654" t="str">
        <f>IF($B20="","",VLOOKUP($B20,$AO$14:$BP$63,13,0))</f>
        <v/>
      </c>
      <c r="J20" s="226"/>
      <c r="K20" s="1003" t="str">
        <f>IF($B20="","",VLOOKUP($B20,$AO$14:$BP$63,16,0))</f>
        <v/>
      </c>
      <c r="L20" s="1002" t="str">
        <f>IF($B20="","",VLOOKUP($B20,$AO$14:$BP$63,18,0))</f>
        <v/>
      </c>
      <c r="M20" s="1003" t="str">
        <f>IF($B20="","",VLOOKUP($B20,$AO$14:$BP$63,19,0))</f>
        <v/>
      </c>
      <c r="N20" s="396" t="str">
        <f>IF($B20="","",VLOOKUP($B20,$AO$14:$BP$63,21,0))</f>
        <v/>
      </c>
      <c r="O20" s="396" t="str">
        <f>IF($B20="","",VLOOKUP($B20,$AO$14:$BP$63,22,0))</f>
        <v/>
      </c>
      <c r="P20" s="690" t="str">
        <f>IF($B20="","",VLOOKUP($B20,$AO$14:$BP$63,26,0))</f>
        <v/>
      </c>
      <c r="Q20" s="690" t="str">
        <f>IF($B20="","",IF($BG23="","",VLOOKUP($B20,$AO$14:$BP$55,16,0)))</f>
        <v/>
      </c>
      <c r="R20" s="690" t="str">
        <f>IF($B20="","",IF($BG23="","",VLOOKUP($B20,$AO$14:$BP$55,16,0)))</f>
        <v/>
      </c>
      <c r="S20" s="690" t="str">
        <f>IF($B20="","",IF($BG23="","",VLOOKUP($B20,$AO$14:$BP$55,16,0)))</f>
        <v/>
      </c>
      <c r="T20" s="690" t="str">
        <f>IF($B20="","",IF($BG23="","",VLOOKUP($B20,$AO$14:$BP$55,16,0)))</f>
        <v/>
      </c>
      <c r="U20" s="690" t="str">
        <f>IF($B20="","",VLOOKUP($B20,$AO$14:$BP$63,27,0))</f>
        <v/>
      </c>
      <c r="V20" s="690" t="str">
        <f>IF($B20="","",IF($BG23="","",VLOOKUP($B20,$AO$14:$BP$55,16,0)))</f>
        <v/>
      </c>
      <c r="W20" s="690" t="str">
        <f>IF($B20="","",IF($BG23="","",VLOOKUP($B20,$AO$14:$BP$55,16,0)))</f>
        <v/>
      </c>
      <c r="X20" s="690" t="str">
        <f>IF($B20="","",IF($BG23="","",VLOOKUP($B20,$AO$14:$BP$55,16,0)))</f>
        <v/>
      </c>
      <c r="Y20" s="690" t="str">
        <f>IF($B20="","",IF($BG23="","",VLOOKUP($B20,$AO$14:$BP$55,16,0)))</f>
        <v/>
      </c>
      <c r="Z20" s="690" t="str">
        <f>IF($B20="","",VLOOKUP($B20,$AO$14:$BP$63,28,0))</f>
        <v/>
      </c>
      <c r="AA20" s="690" t="str">
        <f>IF($B20="","",IF($BG23="","",VLOOKUP($B20,$AO$14:$BP$55,16,0)))</f>
        <v/>
      </c>
      <c r="AB20" s="690" t="str">
        <f>IF($B20="","",IF($BG23="","",VLOOKUP($B20,$AO$14:$BP$55,16,0)))</f>
        <v/>
      </c>
      <c r="AC20" s="690" t="str">
        <f>IF($B20="","",IF($BG23="","",VLOOKUP($B20,$AO$14:$BP$55,16,0)))</f>
        <v/>
      </c>
      <c r="AD20" s="690" t="str">
        <f>IF($B20="","",IF($BG23="","",VLOOKUP($B20,$AO$14:$BP$55,16,0)))</f>
        <v/>
      </c>
      <c r="AE20" s="376"/>
      <c r="AF20" s="377" t="s">
        <v>442</v>
      </c>
      <c r="AG20" s="377"/>
      <c r="AH20" s="377" t="s">
        <v>443</v>
      </c>
      <c r="AI20" s="377"/>
      <c r="AJ20" s="378" t="s">
        <v>444</v>
      </c>
      <c r="AK20" s="1011" t="s">
        <v>729</v>
      </c>
      <c r="AL20" s="1012" t="s">
        <v>728</v>
      </c>
      <c r="AM20" s="24"/>
      <c r="AN20" s="24"/>
      <c r="AO20" s="68">
        <v>7</v>
      </c>
      <c r="AP20" s="68"/>
      <c r="AQ20" s="68"/>
      <c r="AR20" s="104"/>
      <c r="AS20" s="104"/>
      <c r="AT20" s="105"/>
      <c r="AU20" s="69"/>
      <c r="AV20" s="133" t="str">
        <f t="shared" ca="1" si="2"/>
        <v/>
      </c>
      <c r="AW20" s="69"/>
      <c r="AX20" s="70"/>
      <c r="AY20" s="71"/>
      <c r="AZ20" s="75"/>
      <c r="BA20" s="72"/>
      <c r="BB20" s="75"/>
      <c r="BC20" s="68"/>
      <c r="BD20" s="67"/>
      <c r="BE20" s="72"/>
      <c r="BF20" s="72"/>
      <c r="BG20" s="67"/>
      <c r="BH20" s="68"/>
      <c r="BI20" s="67"/>
      <c r="BJ20" s="106"/>
      <c r="BK20" s="67"/>
      <c r="BL20" s="67"/>
      <c r="BM20" s="106"/>
      <c r="BN20" s="73"/>
      <c r="BO20" s="74"/>
      <c r="BP20" s="74"/>
      <c r="BQ20" t="s">
        <v>691</v>
      </c>
    </row>
    <row r="21" spans="1:69" ht="15" customHeight="1">
      <c r="A21" s="654"/>
      <c r="B21" s="846"/>
      <c r="C21" s="1016" t="str">
        <f>IF($B20="","",VLOOKUP($B20,$AO$14:$BP$63,4,0))</f>
        <v/>
      </c>
      <c r="D21" s="1010"/>
      <c r="E21" s="1015"/>
      <c r="F21" s="1009"/>
      <c r="G21" s="1009"/>
      <c r="H21" s="1006"/>
      <c r="I21" s="957"/>
      <c r="J21" s="305"/>
      <c r="K21" s="1004"/>
      <c r="L21" s="1002"/>
      <c r="M21" s="1004"/>
      <c r="N21" s="397" t="str">
        <f>IF($B20="","",VLOOKUP($B20,$AO$14:$BP$63,23,0))</f>
        <v/>
      </c>
      <c r="O21" s="397" t="s">
        <v>686</v>
      </c>
      <c r="P21" s="690"/>
      <c r="Q21" s="690"/>
      <c r="R21" s="690"/>
      <c r="S21" s="690"/>
      <c r="T21" s="690"/>
      <c r="U21" s="690"/>
      <c r="V21" s="690"/>
      <c r="W21" s="690"/>
      <c r="X21" s="690"/>
      <c r="Y21" s="690"/>
      <c r="Z21" s="690"/>
      <c r="AA21" s="690"/>
      <c r="AB21" s="690"/>
      <c r="AC21" s="690"/>
      <c r="AD21" s="690"/>
      <c r="AE21" s="398"/>
      <c r="AF21" s="399"/>
      <c r="AG21" s="399"/>
      <c r="AH21" s="399"/>
      <c r="AI21" s="399"/>
      <c r="AJ21" s="400"/>
      <c r="AK21" s="1011"/>
      <c r="AL21" s="1013"/>
      <c r="AM21" s="24"/>
      <c r="AN21" s="24"/>
      <c r="AO21" s="68">
        <v>8</v>
      </c>
      <c r="AP21" s="68"/>
      <c r="AQ21" s="68"/>
      <c r="AR21" s="104"/>
      <c r="AS21" s="104"/>
      <c r="AT21" s="105"/>
      <c r="AU21" s="69"/>
      <c r="AV21" s="133" t="str">
        <f t="shared" ca="1" si="2"/>
        <v/>
      </c>
      <c r="AW21" s="69"/>
      <c r="AX21" s="70"/>
      <c r="AY21" s="71"/>
      <c r="AZ21" s="75"/>
      <c r="BA21" s="72"/>
      <c r="BB21" s="75"/>
      <c r="BC21" s="68"/>
      <c r="BD21" s="67"/>
      <c r="BE21" s="72"/>
      <c r="BF21" s="72"/>
      <c r="BG21" s="67"/>
      <c r="BH21" s="68"/>
      <c r="BI21" s="67"/>
      <c r="BJ21" s="106"/>
      <c r="BK21" s="67"/>
      <c r="BL21" s="67"/>
      <c r="BM21" s="106"/>
      <c r="BN21" s="73"/>
      <c r="BO21" s="74"/>
      <c r="BP21" s="74"/>
      <c r="BQ21" t="s">
        <v>692</v>
      </c>
    </row>
    <row r="22" spans="1:69" ht="15" customHeight="1">
      <c r="A22" s="654"/>
      <c r="B22" s="846"/>
      <c r="C22" s="1010"/>
      <c r="D22" s="1010" t="str">
        <f>IF($B22="","",VLOOKUP($B22,$AO$14:$BP$55,3,0))</f>
        <v/>
      </c>
      <c r="E22" s="1015"/>
      <c r="F22" s="386" t="str">
        <f>IF($B20="","",VLOOKUP($B20,$AO$14:$BP$63,11,0))</f>
        <v/>
      </c>
      <c r="G22" s="387" t="str">
        <f>IF($B20="","",VLOOKUP($B20,$AO$14:$BP$63,8,0))</f>
        <v/>
      </c>
      <c r="H22" s="388" t="str">
        <f>IF($B20="","",VLOOKUP($B20,$AO$14:$BP$63,14,0))</f>
        <v/>
      </c>
      <c r="I22" s="389" t="str">
        <f>IF($B20="","",VLOOKUP($B20,$AO$14:$BP$63,15,0))</f>
        <v/>
      </c>
      <c r="J22" s="390"/>
      <c r="K22" s="389" t="str">
        <f>IF($B20="","",VLOOKUP($B20,$AO$14:$BP$63,17,0))</f>
        <v/>
      </c>
      <c r="L22" s="654" t="str">
        <f>IF($B22="","",VLOOKUP($B22,$AO$14:$BP$55,13,0))</f>
        <v/>
      </c>
      <c r="M22" s="389" t="str">
        <f>IF($B20="","",VLOOKUP($B20,$AO$14:$BP$63,20,0))</f>
        <v/>
      </c>
      <c r="N22" s="391" t="str">
        <f>IF($B20="","",VLOOKUP($B20,$AO$14:$BP$63,24,0))</f>
        <v/>
      </c>
      <c r="O22" s="391" t="str">
        <f>IF($B20="","",VLOOKUP($B20,$AO$14:$BP$63,25,0))</f>
        <v/>
      </c>
      <c r="P22" s="690" t="str">
        <f t="shared" ref="P22:AD22" si="4">IF($B22="","",IF($BG25="","",VLOOKUP($B22,$AO$14:$BP$55,16,0)))</f>
        <v/>
      </c>
      <c r="Q22" s="690" t="str">
        <f t="shared" si="4"/>
        <v/>
      </c>
      <c r="R22" s="690" t="str">
        <f t="shared" si="4"/>
        <v/>
      </c>
      <c r="S22" s="690" t="str">
        <f t="shared" si="4"/>
        <v/>
      </c>
      <c r="T22" s="690" t="str">
        <f t="shared" si="4"/>
        <v/>
      </c>
      <c r="U22" s="690" t="str">
        <f t="shared" si="4"/>
        <v/>
      </c>
      <c r="V22" s="690" t="str">
        <f t="shared" si="4"/>
        <v/>
      </c>
      <c r="W22" s="690" t="str">
        <f t="shared" si="4"/>
        <v/>
      </c>
      <c r="X22" s="690" t="str">
        <f t="shared" si="4"/>
        <v/>
      </c>
      <c r="Y22" s="690" t="str">
        <f t="shared" si="4"/>
        <v/>
      </c>
      <c r="Z22" s="690" t="str">
        <f t="shared" si="4"/>
        <v/>
      </c>
      <c r="AA22" s="690" t="str">
        <f t="shared" si="4"/>
        <v/>
      </c>
      <c r="AB22" s="690" t="str">
        <f t="shared" si="4"/>
        <v/>
      </c>
      <c r="AC22" s="690" t="str">
        <f t="shared" si="4"/>
        <v/>
      </c>
      <c r="AD22" s="690" t="str">
        <f t="shared" si="4"/>
        <v/>
      </c>
      <c r="AE22" s="392"/>
      <c r="AF22" s="393" t="s">
        <v>442</v>
      </c>
      <c r="AG22" s="393"/>
      <c r="AH22" s="393" t="s">
        <v>443</v>
      </c>
      <c r="AI22" s="393"/>
      <c r="AJ22" s="394" t="s">
        <v>444</v>
      </c>
      <c r="AK22" s="1011"/>
      <c r="AL22" s="1014"/>
      <c r="AM22" s="24"/>
      <c r="AN22" s="24"/>
      <c r="AO22" s="68">
        <v>9</v>
      </c>
      <c r="AP22" s="68"/>
      <c r="AQ22" s="68"/>
      <c r="AR22" s="104"/>
      <c r="AS22" s="104"/>
      <c r="AT22" s="105"/>
      <c r="AU22" s="69"/>
      <c r="AV22" s="133" t="str">
        <f t="shared" ca="1" si="2"/>
        <v/>
      </c>
      <c r="AW22" s="69"/>
      <c r="AX22" s="70"/>
      <c r="AY22" s="71"/>
      <c r="AZ22" s="75"/>
      <c r="BA22" s="72"/>
      <c r="BB22" s="75"/>
      <c r="BC22" s="68"/>
      <c r="BD22" s="67"/>
      <c r="BE22" s="72"/>
      <c r="BF22" s="72"/>
      <c r="BG22" s="67"/>
      <c r="BH22" s="68"/>
      <c r="BI22" s="67"/>
      <c r="BJ22" s="106"/>
      <c r="BK22" s="67"/>
      <c r="BL22" s="67"/>
      <c r="BM22" s="106"/>
      <c r="BN22" s="73"/>
      <c r="BO22" s="74"/>
      <c r="BP22" s="74"/>
    </row>
    <row r="23" spans="1:69" ht="15" customHeight="1">
      <c r="A23" s="654">
        <f>+A20+1</f>
        <v>5</v>
      </c>
      <c r="B23" s="846"/>
      <c r="C23" s="395" t="str">
        <f>IF($B23="","",VLOOKUP($B23,$AO$14:$BP$63,5,0))</f>
        <v/>
      </c>
      <c r="D23" s="1010" t="str">
        <f>IF($B23="","",VLOOKUP($B23,$AO$14:$BP$63,6,0))</f>
        <v/>
      </c>
      <c r="E23" s="1015"/>
      <c r="F23" s="1008" t="str">
        <f>IF($B23="","",VLOOKUP($B23,$AO$14:$BP$63,9,0))</f>
        <v/>
      </c>
      <c r="G23" s="1008" t="str">
        <f>IF($B23="","",VLOOKUP($B23,$AO$14:$BP$63,7,0))</f>
        <v/>
      </c>
      <c r="H23" s="1005" t="str">
        <f>IF($B23="","",VLOOKUP($B23,$AO$14:$BP$63,12,0))</f>
        <v/>
      </c>
      <c r="I23" s="654" t="str">
        <f>IF($B23="","",VLOOKUP($B23,$AO$14:$BP$63,13,0))</f>
        <v/>
      </c>
      <c r="J23" s="226"/>
      <c r="K23" s="1003" t="str">
        <f>IF($B23="","",VLOOKUP($B23,$AO$14:$BP$63,16,0))</f>
        <v/>
      </c>
      <c r="L23" s="1002" t="str">
        <f>IF($B23="","",VLOOKUP($B23,$AO$14:$BP$63,18,0))</f>
        <v/>
      </c>
      <c r="M23" s="1003" t="str">
        <f>IF($B23="","",VLOOKUP($B23,$AO$14:$BP$63,19,0))</f>
        <v/>
      </c>
      <c r="N23" s="396" t="str">
        <f>IF($B23="","",VLOOKUP($B23,$AO$14:$BP$63,21,0))</f>
        <v/>
      </c>
      <c r="O23" s="396" t="str">
        <f>IF($B23="","",VLOOKUP($B23,$AO$14:$BP$63,22,0))</f>
        <v/>
      </c>
      <c r="P23" s="690" t="str">
        <f>IF($B23="","",VLOOKUP($B23,$AO$14:$BP$63,26,0))</f>
        <v/>
      </c>
      <c r="Q23" s="690" t="str">
        <f>IF($B23="","",IF($BG26="","",VLOOKUP($B23,$AO$14:$BP$55,16,0)))</f>
        <v/>
      </c>
      <c r="R23" s="690" t="str">
        <f>IF($B23="","",IF($BG26="","",VLOOKUP($B23,$AO$14:$BP$55,16,0)))</f>
        <v/>
      </c>
      <c r="S23" s="690" t="str">
        <f>IF($B23="","",IF($BG26="","",VLOOKUP($B23,$AO$14:$BP$55,16,0)))</f>
        <v/>
      </c>
      <c r="T23" s="690" t="str">
        <f>IF($B23="","",IF($BG26="","",VLOOKUP($B23,$AO$14:$BP$55,16,0)))</f>
        <v/>
      </c>
      <c r="U23" s="690" t="str">
        <f>IF($B23="","",VLOOKUP($B23,$AO$14:$BP$63,27,0))</f>
        <v/>
      </c>
      <c r="V23" s="690" t="str">
        <f>IF($B23="","",IF($BG26="","",VLOOKUP($B23,$AO$14:$BP$55,16,0)))</f>
        <v/>
      </c>
      <c r="W23" s="690" t="str">
        <f>IF($B23="","",IF($BG26="","",VLOOKUP($B23,$AO$14:$BP$55,16,0)))</f>
        <v/>
      </c>
      <c r="X23" s="690" t="str">
        <f>IF($B23="","",IF($BG26="","",VLOOKUP($B23,$AO$14:$BP$55,16,0)))</f>
        <v/>
      </c>
      <c r="Y23" s="690" t="str">
        <f>IF($B23="","",IF($BG26="","",VLOOKUP($B23,$AO$14:$BP$55,16,0)))</f>
        <v/>
      </c>
      <c r="Z23" s="690" t="str">
        <f>IF($B23="","",VLOOKUP($B23,$AO$14:$BP$63,28,0))</f>
        <v/>
      </c>
      <c r="AA23" s="690" t="str">
        <f>IF($B23="","",IF($BG26="","",VLOOKUP($B23,$AO$14:$BP$55,16,0)))</f>
        <v/>
      </c>
      <c r="AB23" s="690" t="str">
        <f>IF($B23="","",IF($BG26="","",VLOOKUP($B23,$AO$14:$BP$55,16,0)))</f>
        <v/>
      </c>
      <c r="AC23" s="690" t="str">
        <f>IF($B23="","",IF($BG26="","",VLOOKUP($B23,$AO$14:$BP$55,16,0)))</f>
        <v/>
      </c>
      <c r="AD23" s="690" t="str">
        <f>IF($B23="","",IF($BG26="","",VLOOKUP($B23,$AO$14:$BP$55,16,0)))</f>
        <v/>
      </c>
      <c r="AE23" s="376"/>
      <c r="AF23" s="377" t="s">
        <v>442</v>
      </c>
      <c r="AG23" s="377"/>
      <c r="AH23" s="377" t="s">
        <v>443</v>
      </c>
      <c r="AI23" s="377"/>
      <c r="AJ23" s="378" t="s">
        <v>444</v>
      </c>
      <c r="AK23" s="1011" t="s">
        <v>729</v>
      </c>
      <c r="AL23" s="1012" t="s">
        <v>728</v>
      </c>
      <c r="AM23" s="24"/>
      <c r="AN23" s="24"/>
      <c r="AO23" s="68">
        <v>10</v>
      </c>
      <c r="AP23" s="68"/>
      <c r="AQ23" s="68"/>
      <c r="AR23" s="104"/>
      <c r="AS23" s="104"/>
      <c r="AT23" s="105"/>
      <c r="AU23" s="69"/>
      <c r="AV23" s="133" t="str">
        <f t="shared" ca="1" si="2"/>
        <v/>
      </c>
      <c r="AW23" s="69"/>
      <c r="AX23" s="70"/>
      <c r="AY23" s="71"/>
      <c r="AZ23" s="75"/>
      <c r="BA23" s="72"/>
      <c r="BB23" s="75"/>
      <c r="BC23" s="68"/>
      <c r="BD23" s="67"/>
      <c r="BE23" s="72"/>
      <c r="BF23" s="72"/>
      <c r="BG23" s="67"/>
      <c r="BH23" s="68"/>
      <c r="BI23" s="67"/>
      <c r="BJ23" s="106"/>
      <c r="BK23" s="67"/>
      <c r="BL23" s="67"/>
      <c r="BM23" s="106"/>
      <c r="BN23" s="73"/>
      <c r="BO23" s="74"/>
      <c r="BP23" s="74"/>
    </row>
    <row r="24" spans="1:69" ht="15" customHeight="1">
      <c r="A24" s="654"/>
      <c r="B24" s="846"/>
      <c r="C24" s="1016" t="str">
        <f>IF($B23="","",VLOOKUP($B23,$AO$14:$BP$63,4,0))</f>
        <v/>
      </c>
      <c r="D24" s="1010"/>
      <c r="E24" s="1015"/>
      <c r="F24" s="1009"/>
      <c r="G24" s="1009"/>
      <c r="H24" s="1006"/>
      <c r="I24" s="957"/>
      <c r="J24" s="305"/>
      <c r="K24" s="1004"/>
      <c r="L24" s="1002"/>
      <c r="M24" s="1004"/>
      <c r="N24" s="397" t="str">
        <f>IF($B23="","",VLOOKUP($B23,$AO$14:$BP$63,23,0))</f>
        <v/>
      </c>
      <c r="O24" s="397" t="s">
        <v>686</v>
      </c>
      <c r="P24" s="690"/>
      <c r="Q24" s="690"/>
      <c r="R24" s="690"/>
      <c r="S24" s="690"/>
      <c r="T24" s="690"/>
      <c r="U24" s="690"/>
      <c r="V24" s="690"/>
      <c r="W24" s="690"/>
      <c r="X24" s="690"/>
      <c r="Y24" s="690"/>
      <c r="Z24" s="690"/>
      <c r="AA24" s="690"/>
      <c r="AB24" s="690"/>
      <c r="AC24" s="690"/>
      <c r="AD24" s="690"/>
      <c r="AE24" s="398"/>
      <c r="AF24" s="399"/>
      <c r="AG24" s="399"/>
      <c r="AH24" s="399"/>
      <c r="AI24" s="399"/>
      <c r="AJ24" s="400"/>
      <c r="AK24" s="1011"/>
      <c r="AL24" s="1013"/>
      <c r="AM24" s="24"/>
      <c r="AN24" s="24"/>
      <c r="AO24" s="68">
        <v>11</v>
      </c>
      <c r="AP24" s="68"/>
      <c r="AQ24" s="68"/>
      <c r="AR24" s="104"/>
      <c r="AS24" s="104"/>
      <c r="AT24" s="105"/>
      <c r="AU24" s="69"/>
      <c r="AV24" s="133" t="str">
        <f t="shared" ca="1" si="2"/>
        <v/>
      </c>
      <c r="AW24" s="69"/>
      <c r="AX24" s="70"/>
      <c r="AY24" s="71"/>
      <c r="AZ24" s="75"/>
      <c r="BA24" s="72"/>
      <c r="BB24" s="75"/>
      <c r="BC24" s="68"/>
      <c r="BD24" s="67"/>
      <c r="BE24" s="72"/>
      <c r="BF24" s="72"/>
      <c r="BG24" s="67"/>
      <c r="BH24" s="68"/>
      <c r="BI24" s="67"/>
      <c r="BJ24" s="106"/>
      <c r="BK24" s="67"/>
      <c r="BL24" s="67"/>
      <c r="BM24" s="106"/>
      <c r="BN24" s="73"/>
      <c r="BO24" s="74"/>
      <c r="BP24" s="74"/>
    </row>
    <row r="25" spans="1:69" ht="15" customHeight="1">
      <c r="A25" s="654"/>
      <c r="B25" s="846"/>
      <c r="C25" s="1010"/>
      <c r="D25" s="1010" t="str">
        <f>IF($B25="","",VLOOKUP($B25,$AO$14:$BP$55,3,0))</f>
        <v/>
      </c>
      <c r="E25" s="1015"/>
      <c r="F25" s="386" t="str">
        <f>IF($B23="","",VLOOKUP($B23,$AO$14:$BP$63,11,0))</f>
        <v/>
      </c>
      <c r="G25" s="387" t="str">
        <f>IF($B23="","",VLOOKUP($B23,$AO$14:$BP$63,8,0))</f>
        <v/>
      </c>
      <c r="H25" s="388" t="str">
        <f>IF($B23="","",VLOOKUP($B23,$AO$14:$BP$63,14,0))</f>
        <v/>
      </c>
      <c r="I25" s="389" t="str">
        <f>IF($B23="","",VLOOKUP($B23,$AO$14:$BP$63,15,0))</f>
        <v/>
      </c>
      <c r="J25" s="390"/>
      <c r="K25" s="389" t="str">
        <f>IF($B23="","",VLOOKUP($B23,$AO$14:$BP$63,17,0))</f>
        <v/>
      </c>
      <c r="L25" s="654" t="str">
        <f>IF($B25="","",VLOOKUP($B25,$AO$14:$BP$55,13,0))</f>
        <v/>
      </c>
      <c r="M25" s="389" t="str">
        <f>IF($B23="","",VLOOKUP($B23,$AO$14:$BP$63,20,0))</f>
        <v/>
      </c>
      <c r="N25" s="391" t="str">
        <f>IF($B23="","",VLOOKUP($B23,$AO$14:$BP$63,24,0))</f>
        <v/>
      </c>
      <c r="O25" s="391" t="str">
        <f>IF($B23="","",VLOOKUP($B23,$AO$14:$BP$63,25,0))</f>
        <v/>
      </c>
      <c r="P25" s="690" t="str">
        <f t="shared" ref="P25:AD25" si="5">IF($B25="","",IF($BG28="","",VLOOKUP($B25,$AO$14:$BP$55,16,0)))</f>
        <v/>
      </c>
      <c r="Q25" s="690" t="str">
        <f t="shared" si="5"/>
        <v/>
      </c>
      <c r="R25" s="690" t="str">
        <f t="shared" si="5"/>
        <v/>
      </c>
      <c r="S25" s="690" t="str">
        <f t="shared" si="5"/>
        <v/>
      </c>
      <c r="T25" s="690" t="str">
        <f t="shared" si="5"/>
        <v/>
      </c>
      <c r="U25" s="690" t="str">
        <f t="shared" si="5"/>
        <v/>
      </c>
      <c r="V25" s="690" t="str">
        <f t="shared" si="5"/>
        <v/>
      </c>
      <c r="W25" s="690" t="str">
        <f t="shared" si="5"/>
        <v/>
      </c>
      <c r="X25" s="690" t="str">
        <f t="shared" si="5"/>
        <v/>
      </c>
      <c r="Y25" s="690" t="str">
        <f t="shared" si="5"/>
        <v/>
      </c>
      <c r="Z25" s="690" t="str">
        <f t="shared" si="5"/>
        <v/>
      </c>
      <c r="AA25" s="690" t="str">
        <f t="shared" si="5"/>
        <v/>
      </c>
      <c r="AB25" s="690" t="str">
        <f t="shared" si="5"/>
        <v/>
      </c>
      <c r="AC25" s="690" t="str">
        <f t="shared" si="5"/>
        <v/>
      </c>
      <c r="AD25" s="690" t="str">
        <f t="shared" si="5"/>
        <v/>
      </c>
      <c r="AE25" s="392"/>
      <c r="AF25" s="393" t="s">
        <v>442</v>
      </c>
      <c r="AG25" s="393"/>
      <c r="AH25" s="393" t="s">
        <v>443</v>
      </c>
      <c r="AI25" s="393"/>
      <c r="AJ25" s="394" t="s">
        <v>444</v>
      </c>
      <c r="AK25" s="1011"/>
      <c r="AL25" s="1014"/>
      <c r="AM25" s="24"/>
      <c r="AN25" s="24"/>
      <c r="AO25" s="68">
        <v>12</v>
      </c>
      <c r="AP25" s="68"/>
      <c r="AQ25" s="68"/>
      <c r="AR25" s="104"/>
      <c r="AS25" s="104"/>
      <c r="AT25" s="105"/>
      <c r="AU25" s="69"/>
      <c r="AV25" s="133" t="str">
        <f t="shared" ca="1" si="2"/>
        <v/>
      </c>
      <c r="AW25" s="69"/>
      <c r="AX25" s="70"/>
      <c r="AY25" s="71"/>
      <c r="AZ25" s="75"/>
      <c r="BA25" s="72"/>
      <c r="BB25" s="75"/>
      <c r="BC25" s="68"/>
      <c r="BD25" s="67"/>
      <c r="BE25" s="72"/>
      <c r="BF25" s="72"/>
      <c r="BG25" s="67"/>
      <c r="BH25" s="68"/>
      <c r="BI25" s="67"/>
      <c r="BJ25" s="106"/>
      <c r="BK25" s="67"/>
      <c r="BL25" s="67"/>
      <c r="BM25" s="106"/>
      <c r="BN25" s="73"/>
      <c r="BO25" s="74"/>
      <c r="BP25" s="74"/>
    </row>
    <row r="26" spans="1:69" ht="15" customHeight="1">
      <c r="A26" s="654">
        <f>+A23+1</f>
        <v>6</v>
      </c>
      <c r="B26" s="846"/>
      <c r="C26" s="395" t="str">
        <f>IF($B26="","",VLOOKUP($B26,$AO$14:$BP$63,5,0))</f>
        <v/>
      </c>
      <c r="D26" s="1010" t="str">
        <f>IF($B26="","",VLOOKUP($B26,$AO$14:$BP$63,6,0))</f>
        <v/>
      </c>
      <c r="E26" s="1015"/>
      <c r="F26" s="1008" t="str">
        <f>IF($B26="","",VLOOKUP($B26,$AO$14:$BP$63,9,0))</f>
        <v/>
      </c>
      <c r="G26" s="1008" t="str">
        <f>IF($B26="","",VLOOKUP($B26,$AO$14:$BP$63,7,0))</f>
        <v/>
      </c>
      <c r="H26" s="1005" t="str">
        <f>IF($B26="","",VLOOKUP($B26,$AO$14:$BP$63,12,0))</f>
        <v/>
      </c>
      <c r="I26" s="654" t="str">
        <f>IF($B26="","",VLOOKUP($B26,$AO$14:$BP$63,13,0))</f>
        <v/>
      </c>
      <c r="J26" s="226"/>
      <c r="K26" s="1003" t="str">
        <f>IF($B26="","",VLOOKUP($B26,$AO$14:$BP$63,16,0))</f>
        <v/>
      </c>
      <c r="L26" s="1002" t="str">
        <f>IF($B26="","",VLOOKUP($B26,$AO$14:$BP$63,18,0))</f>
        <v/>
      </c>
      <c r="M26" s="1003" t="str">
        <f>IF($B26="","",VLOOKUP($B26,$AO$14:$BP$63,19,0))</f>
        <v/>
      </c>
      <c r="N26" s="396" t="str">
        <f>IF($B26="","",VLOOKUP($B26,$AO$14:$BP$63,21,0))</f>
        <v/>
      </c>
      <c r="O26" s="396" t="str">
        <f>IF($B26="","",VLOOKUP($B26,$AO$14:$BP$63,22,0))</f>
        <v/>
      </c>
      <c r="P26" s="690" t="str">
        <f>IF($B26="","",VLOOKUP($B26,$AO$14:$BP$63,26,0))</f>
        <v/>
      </c>
      <c r="Q26" s="690" t="str">
        <f>IF($B26="","",IF($BG29="","",VLOOKUP($B26,$AO$14:$BP$55,16,0)))</f>
        <v/>
      </c>
      <c r="R26" s="690" t="str">
        <f>IF($B26="","",IF($BG29="","",VLOOKUP($B26,$AO$14:$BP$55,16,0)))</f>
        <v/>
      </c>
      <c r="S26" s="690" t="str">
        <f>IF($B26="","",IF($BG29="","",VLOOKUP($B26,$AO$14:$BP$55,16,0)))</f>
        <v/>
      </c>
      <c r="T26" s="690" t="str">
        <f>IF($B26="","",IF($BG29="","",VLOOKUP($B26,$AO$14:$BP$55,16,0)))</f>
        <v/>
      </c>
      <c r="U26" s="690" t="str">
        <f>IF($B26="","",VLOOKUP($B26,$AO$14:$BP$63,27,0))</f>
        <v/>
      </c>
      <c r="V26" s="690" t="str">
        <f>IF($B26="","",IF($BG29="","",VLOOKUP($B26,$AO$14:$BP$55,16,0)))</f>
        <v/>
      </c>
      <c r="W26" s="690" t="str">
        <f>IF($B26="","",IF($BG29="","",VLOOKUP($B26,$AO$14:$BP$55,16,0)))</f>
        <v/>
      </c>
      <c r="X26" s="690" t="str">
        <f>IF($B26="","",IF($BG29="","",VLOOKUP($B26,$AO$14:$BP$55,16,0)))</f>
        <v/>
      </c>
      <c r="Y26" s="690" t="str">
        <f>IF($B26="","",IF($BG29="","",VLOOKUP($B26,$AO$14:$BP$55,16,0)))</f>
        <v/>
      </c>
      <c r="Z26" s="690" t="str">
        <f>IF($B26="","",VLOOKUP($B26,$AO$14:$BP$63,28,0))</f>
        <v/>
      </c>
      <c r="AA26" s="690" t="str">
        <f>IF($B26="","",IF($BG29="","",VLOOKUP($B26,$AO$14:$BP$55,16,0)))</f>
        <v/>
      </c>
      <c r="AB26" s="690" t="str">
        <f>IF($B26="","",IF($BG29="","",VLOOKUP($B26,$AO$14:$BP$55,16,0)))</f>
        <v/>
      </c>
      <c r="AC26" s="690" t="str">
        <f>IF($B26="","",IF($BG29="","",VLOOKUP($B26,$AO$14:$BP$55,16,0)))</f>
        <v/>
      </c>
      <c r="AD26" s="690" t="str">
        <f>IF($B26="","",IF($BG29="","",VLOOKUP($B26,$AO$14:$BP$55,16,0)))</f>
        <v/>
      </c>
      <c r="AE26" s="376"/>
      <c r="AF26" s="377" t="s">
        <v>442</v>
      </c>
      <c r="AG26" s="377"/>
      <c r="AH26" s="377" t="s">
        <v>443</v>
      </c>
      <c r="AI26" s="377"/>
      <c r="AJ26" s="378" t="s">
        <v>444</v>
      </c>
      <c r="AK26" s="1011" t="s">
        <v>729</v>
      </c>
      <c r="AL26" s="1012" t="s">
        <v>728</v>
      </c>
      <c r="AM26" s="24"/>
      <c r="AN26" s="24"/>
      <c r="AO26" s="68">
        <v>13</v>
      </c>
      <c r="AP26" s="68"/>
      <c r="AQ26" s="68"/>
      <c r="AR26" s="104"/>
      <c r="AS26" s="104"/>
      <c r="AT26" s="105"/>
      <c r="AU26" s="69"/>
      <c r="AV26" s="133" t="str">
        <f t="shared" ca="1" si="2"/>
        <v/>
      </c>
      <c r="AW26" s="69"/>
      <c r="AX26" s="70"/>
      <c r="AY26" s="71"/>
      <c r="AZ26" s="75"/>
      <c r="BA26" s="72"/>
      <c r="BB26" s="75"/>
      <c r="BC26" s="68"/>
      <c r="BD26" s="67"/>
      <c r="BE26" s="72"/>
      <c r="BF26" s="72"/>
      <c r="BG26" s="67"/>
      <c r="BH26" s="68"/>
      <c r="BI26" s="67"/>
      <c r="BJ26" s="106"/>
      <c r="BK26" s="67"/>
      <c r="BL26" s="67"/>
      <c r="BM26" s="106"/>
      <c r="BN26" s="73"/>
      <c r="BO26" s="74"/>
      <c r="BP26" s="74"/>
      <c r="BQ26" s="115"/>
    </row>
    <row r="27" spans="1:69" ht="15" customHeight="1">
      <c r="A27" s="654"/>
      <c r="B27" s="846"/>
      <c r="C27" s="1016" t="str">
        <f>IF($B26="","",VLOOKUP($B26,$AO$14:$BP$63,4,0))</f>
        <v/>
      </c>
      <c r="D27" s="1010"/>
      <c r="E27" s="1015"/>
      <c r="F27" s="1009"/>
      <c r="G27" s="1009"/>
      <c r="H27" s="1006"/>
      <c r="I27" s="957"/>
      <c r="J27" s="305"/>
      <c r="K27" s="1004"/>
      <c r="L27" s="1002"/>
      <c r="M27" s="1004"/>
      <c r="N27" s="397" t="str">
        <f>IF($B26="","",VLOOKUP($B26,$AO$14:$BP$63,23,0))</f>
        <v/>
      </c>
      <c r="O27" s="397" t="s">
        <v>686</v>
      </c>
      <c r="P27" s="690"/>
      <c r="Q27" s="690"/>
      <c r="R27" s="690"/>
      <c r="S27" s="690"/>
      <c r="T27" s="690"/>
      <c r="U27" s="690"/>
      <c r="V27" s="690"/>
      <c r="W27" s="690"/>
      <c r="X27" s="690"/>
      <c r="Y27" s="690"/>
      <c r="Z27" s="690"/>
      <c r="AA27" s="690"/>
      <c r="AB27" s="690"/>
      <c r="AC27" s="690"/>
      <c r="AD27" s="690"/>
      <c r="AE27" s="398"/>
      <c r="AF27" s="399"/>
      <c r="AG27" s="399"/>
      <c r="AH27" s="399"/>
      <c r="AI27" s="399"/>
      <c r="AJ27" s="400"/>
      <c r="AK27" s="1011"/>
      <c r="AL27" s="1013"/>
      <c r="AM27" s="24"/>
      <c r="AN27" s="24"/>
      <c r="AO27" s="68">
        <v>14</v>
      </c>
      <c r="AP27" s="68"/>
      <c r="AQ27" s="68"/>
      <c r="AR27" s="104"/>
      <c r="AS27" s="104"/>
      <c r="AT27" s="105"/>
      <c r="AU27" s="69"/>
      <c r="AV27" s="133" t="str">
        <f t="shared" ca="1" si="2"/>
        <v/>
      </c>
      <c r="AW27" s="69"/>
      <c r="AX27" s="70"/>
      <c r="AY27" s="71"/>
      <c r="AZ27" s="75"/>
      <c r="BA27" s="72"/>
      <c r="BB27" s="75"/>
      <c r="BC27" s="68"/>
      <c r="BD27" s="67"/>
      <c r="BE27" s="72"/>
      <c r="BF27" s="72"/>
      <c r="BG27" s="67"/>
      <c r="BH27" s="68"/>
      <c r="BI27" s="67"/>
      <c r="BJ27" s="106"/>
      <c r="BK27" s="67"/>
      <c r="BL27" s="67"/>
      <c r="BM27" s="106"/>
      <c r="BN27" s="73"/>
      <c r="BO27" s="74"/>
      <c r="BP27" s="74"/>
      <c r="BQ27" s="115"/>
    </row>
    <row r="28" spans="1:69" ht="15" customHeight="1">
      <c r="A28" s="654"/>
      <c r="B28" s="846"/>
      <c r="C28" s="1010"/>
      <c r="D28" s="1010" t="str">
        <f>IF($B28="","",VLOOKUP($B28,$AO$14:$BP$55,3,0))</f>
        <v/>
      </c>
      <c r="E28" s="1015"/>
      <c r="F28" s="386" t="str">
        <f>IF($B26="","",VLOOKUP($B26,$AO$14:$BP$63,11,0))</f>
        <v/>
      </c>
      <c r="G28" s="387" t="str">
        <f>IF($B26="","",VLOOKUP($B26,$AO$14:$BP$63,8,0))</f>
        <v/>
      </c>
      <c r="H28" s="388" t="str">
        <f>IF($B26="","",VLOOKUP($B26,$AO$14:$BP$63,14,0))</f>
        <v/>
      </c>
      <c r="I28" s="389" t="str">
        <f>IF($B26="","",VLOOKUP($B26,$AO$14:$BP$63,15,0))</f>
        <v/>
      </c>
      <c r="J28" s="390"/>
      <c r="K28" s="389" t="str">
        <f>IF($B26="","",VLOOKUP($B26,$AO$14:$BP$63,17,0))</f>
        <v/>
      </c>
      <c r="L28" s="654" t="str">
        <f>IF($B28="","",VLOOKUP($B28,$AO$14:$BP$55,13,0))</f>
        <v/>
      </c>
      <c r="M28" s="389" t="str">
        <f>IF($B26="","",VLOOKUP($B26,$AO$14:$BP$63,20,0))</f>
        <v/>
      </c>
      <c r="N28" s="391" t="str">
        <f>IF($B26="","",VLOOKUP($B26,$AO$14:$BP$63,24,0))</f>
        <v/>
      </c>
      <c r="O28" s="391" t="str">
        <f>IF($B26="","",VLOOKUP($B26,$AO$14:$BP$63,25,0))</f>
        <v/>
      </c>
      <c r="P28" s="690" t="str">
        <f t="shared" ref="P28:AD28" si="6">IF($B28="","",IF($BG31="","",VLOOKUP($B28,$AO$14:$BP$55,16,0)))</f>
        <v/>
      </c>
      <c r="Q28" s="690" t="str">
        <f t="shared" si="6"/>
        <v/>
      </c>
      <c r="R28" s="690" t="str">
        <f t="shared" si="6"/>
        <v/>
      </c>
      <c r="S28" s="690" t="str">
        <f t="shared" si="6"/>
        <v/>
      </c>
      <c r="T28" s="690" t="str">
        <f t="shared" si="6"/>
        <v/>
      </c>
      <c r="U28" s="690" t="str">
        <f t="shared" si="6"/>
        <v/>
      </c>
      <c r="V28" s="690" t="str">
        <f t="shared" si="6"/>
        <v/>
      </c>
      <c r="W28" s="690" t="str">
        <f t="shared" si="6"/>
        <v/>
      </c>
      <c r="X28" s="690" t="str">
        <f t="shared" si="6"/>
        <v/>
      </c>
      <c r="Y28" s="690" t="str">
        <f t="shared" si="6"/>
        <v/>
      </c>
      <c r="Z28" s="690" t="str">
        <f t="shared" si="6"/>
        <v/>
      </c>
      <c r="AA28" s="690" t="str">
        <f t="shared" si="6"/>
        <v/>
      </c>
      <c r="AB28" s="690" t="str">
        <f t="shared" si="6"/>
        <v/>
      </c>
      <c r="AC28" s="690" t="str">
        <f t="shared" si="6"/>
        <v/>
      </c>
      <c r="AD28" s="690" t="str">
        <f t="shared" si="6"/>
        <v/>
      </c>
      <c r="AE28" s="392"/>
      <c r="AF28" s="393" t="s">
        <v>442</v>
      </c>
      <c r="AG28" s="393"/>
      <c r="AH28" s="393" t="s">
        <v>443</v>
      </c>
      <c r="AI28" s="393"/>
      <c r="AJ28" s="394" t="s">
        <v>444</v>
      </c>
      <c r="AK28" s="1011"/>
      <c r="AL28" s="1014"/>
      <c r="AM28" s="24"/>
      <c r="AN28" s="24"/>
      <c r="AO28" s="68">
        <v>15</v>
      </c>
      <c r="AP28" s="68"/>
      <c r="AQ28" s="68"/>
      <c r="AR28" s="104"/>
      <c r="AS28" s="104"/>
      <c r="AT28" s="105"/>
      <c r="AU28" s="69"/>
      <c r="AV28" s="133" t="str">
        <f t="shared" ca="1" si="2"/>
        <v/>
      </c>
      <c r="AW28" s="69"/>
      <c r="AX28" s="70"/>
      <c r="AY28" s="71"/>
      <c r="AZ28" s="75"/>
      <c r="BA28" s="72"/>
      <c r="BB28" s="75"/>
      <c r="BC28" s="68"/>
      <c r="BD28" s="67"/>
      <c r="BE28" s="72"/>
      <c r="BF28" s="72"/>
      <c r="BG28" s="67"/>
      <c r="BH28" s="68"/>
      <c r="BI28" s="67"/>
      <c r="BJ28" s="106"/>
      <c r="BK28" s="67"/>
      <c r="BL28" s="67"/>
      <c r="BM28" s="106"/>
      <c r="BN28" s="73"/>
      <c r="BO28" s="74"/>
      <c r="BP28" s="74"/>
      <c r="BQ28" s="116"/>
    </row>
    <row r="29" spans="1:69" ht="15" customHeight="1">
      <c r="A29" s="654">
        <f>+A26+1</f>
        <v>7</v>
      </c>
      <c r="B29" s="846"/>
      <c r="C29" s="395" t="str">
        <f>IF($B29="","",VLOOKUP($B29,$AO$14:$BP$63,5,0))</f>
        <v/>
      </c>
      <c r="D29" s="1010" t="str">
        <f>IF($B29="","",VLOOKUP($B29,$AO$14:$BP$63,6,0))</f>
        <v/>
      </c>
      <c r="E29" s="1015"/>
      <c r="F29" s="1008" t="str">
        <f>IF($B29="","",VLOOKUP($B29,$AO$14:$BP$63,9,0))</f>
        <v/>
      </c>
      <c r="G29" s="1008" t="str">
        <f>IF($B29="","",VLOOKUP($B29,$AO$14:$BP$63,7,0))</f>
        <v/>
      </c>
      <c r="H29" s="1005" t="str">
        <f>IF($B29="","",VLOOKUP($B29,$AO$14:$BP$63,12,0))</f>
        <v/>
      </c>
      <c r="I29" s="654" t="str">
        <f>IF($B29="","",VLOOKUP($B29,$AO$14:$BP$63,13,0))</f>
        <v/>
      </c>
      <c r="J29" s="226"/>
      <c r="K29" s="1003" t="str">
        <f>IF($B29="","",VLOOKUP($B29,$AO$14:$BP$63,16,0))</f>
        <v/>
      </c>
      <c r="L29" s="1002" t="str">
        <f>IF($B29="","",VLOOKUP($B29,$AO$14:$BP$63,18,0))</f>
        <v/>
      </c>
      <c r="M29" s="1003" t="str">
        <f>IF($B29="","",VLOOKUP($B29,$AO$14:$BP$63,19,0))</f>
        <v/>
      </c>
      <c r="N29" s="396" t="str">
        <f>IF($B29="","",VLOOKUP($B29,$AO$14:$BP$63,21,0))</f>
        <v/>
      </c>
      <c r="O29" s="396" t="str">
        <f>IF($B29="","",VLOOKUP($B29,$AO$14:$BP$63,22,0))</f>
        <v/>
      </c>
      <c r="P29" s="690" t="str">
        <f>IF($B29="","",VLOOKUP($B29,$AO$14:$BP$63,26,0))</f>
        <v/>
      </c>
      <c r="Q29" s="690" t="str">
        <f>IF($B29="","",IF($BG32="","",VLOOKUP($B29,$AO$14:$BP$55,16,0)))</f>
        <v/>
      </c>
      <c r="R29" s="690" t="str">
        <f>IF($B29="","",IF($BG32="","",VLOOKUP($B29,$AO$14:$BP$55,16,0)))</f>
        <v/>
      </c>
      <c r="S29" s="690" t="str">
        <f>IF($B29="","",IF($BG32="","",VLOOKUP($B29,$AO$14:$BP$55,16,0)))</f>
        <v/>
      </c>
      <c r="T29" s="690" t="str">
        <f>IF($B29="","",IF($BG32="","",VLOOKUP($B29,$AO$14:$BP$55,16,0)))</f>
        <v/>
      </c>
      <c r="U29" s="690" t="str">
        <f>IF($B29="","",VLOOKUP($B29,$AO$14:$BP$63,27,0))</f>
        <v/>
      </c>
      <c r="V29" s="690" t="str">
        <f>IF($B29="","",IF($BG32="","",VLOOKUP($B29,$AO$14:$BP$55,16,0)))</f>
        <v/>
      </c>
      <c r="W29" s="690" t="str">
        <f>IF($B29="","",IF($BG32="","",VLOOKUP($B29,$AO$14:$BP$55,16,0)))</f>
        <v/>
      </c>
      <c r="X29" s="690" t="str">
        <f>IF($B29="","",IF($BG32="","",VLOOKUP($B29,$AO$14:$BP$55,16,0)))</f>
        <v/>
      </c>
      <c r="Y29" s="690" t="str">
        <f>IF($B29="","",IF($BG32="","",VLOOKUP($B29,$AO$14:$BP$55,16,0)))</f>
        <v/>
      </c>
      <c r="Z29" s="690" t="str">
        <f>IF($B29="","",VLOOKUP($B29,$AO$14:$BP$63,28,0))</f>
        <v/>
      </c>
      <c r="AA29" s="690" t="str">
        <f>IF($B29="","",IF($BG32="","",VLOOKUP($B29,$AO$14:$BP$55,16,0)))</f>
        <v/>
      </c>
      <c r="AB29" s="690" t="str">
        <f>IF($B29="","",IF($BG32="","",VLOOKUP($B29,$AO$14:$BP$55,16,0)))</f>
        <v/>
      </c>
      <c r="AC29" s="690" t="str">
        <f>IF($B29="","",IF($BG32="","",VLOOKUP($B29,$AO$14:$BP$55,16,0)))</f>
        <v/>
      </c>
      <c r="AD29" s="690" t="str">
        <f>IF($B29="","",IF($BG32="","",VLOOKUP($B29,$AO$14:$BP$55,16,0)))</f>
        <v/>
      </c>
      <c r="AE29" s="376"/>
      <c r="AF29" s="377" t="s">
        <v>442</v>
      </c>
      <c r="AG29" s="377"/>
      <c r="AH29" s="377" t="s">
        <v>443</v>
      </c>
      <c r="AI29" s="377"/>
      <c r="AJ29" s="378" t="s">
        <v>444</v>
      </c>
      <c r="AK29" s="1011" t="s">
        <v>729</v>
      </c>
      <c r="AL29" s="1012" t="s">
        <v>728</v>
      </c>
      <c r="AM29" s="24"/>
      <c r="AN29" s="24"/>
      <c r="AO29" s="68">
        <v>16</v>
      </c>
      <c r="AP29" s="68"/>
      <c r="AQ29" s="68"/>
      <c r="AR29" s="104"/>
      <c r="AS29" s="104"/>
      <c r="AT29" s="105"/>
      <c r="AU29" s="69"/>
      <c r="AV29" s="133" t="str">
        <f t="shared" ca="1" si="2"/>
        <v/>
      </c>
      <c r="AW29" s="69"/>
      <c r="AX29" s="70"/>
      <c r="AY29" s="71"/>
      <c r="AZ29" s="75"/>
      <c r="BA29" s="72"/>
      <c r="BB29" s="75"/>
      <c r="BC29" s="68"/>
      <c r="BD29" s="67"/>
      <c r="BE29" s="72"/>
      <c r="BF29" s="72"/>
      <c r="BG29" s="67"/>
      <c r="BH29" s="68"/>
      <c r="BI29" s="67"/>
      <c r="BJ29" s="106"/>
      <c r="BK29" s="67"/>
      <c r="BL29" s="67"/>
      <c r="BM29" s="106"/>
      <c r="BN29" s="73"/>
      <c r="BO29" s="74"/>
      <c r="BP29" s="74"/>
      <c r="BQ29" s="115"/>
    </row>
    <row r="30" spans="1:69" ht="15" customHeight="1">
      <c r="A30" s="654"/>
      <c r="B30" s="846"/>
      <c r="C30" s="1016" t="str">
        <f>IF($B29="","",VLOOKUP($B29,$AO$14:$BP$63,4,0))</f>
        <v/>
      </c>
      <c r="D30" s="1010"/>
      <c r="E30" s="1015"/>
      <c r="F30" s="1009"/>
      <c r="G30" s="1009"/>
      <c r="H30" s="1006"/>
      <c r="I30" s="957"/>
      <c r="J30" s="305"/>
      <c r="K30" s="1004"/>
      <c r="L30" s="1002"/>
      <c r="M30" s="1004"/>
      <c r="N30" s="397" t="str">
        <f>IF($B29="","",VLOOKUP($B29,$AO$14:$BP$63,23,0))</f>
        <v/>
      </c>
      <c r="O30" s="397" t="s">
        <v>686</v>
      </c>
      <c r="P30" s="690"/>
      <c r="Q30" s="690"/>
      <c r="R30" s="690"/>
      <c r="S30" s="690"/>
      <c r="T30" s="690"/>
      <c r="U30" s="690"/>
      <c r="V30" s="690"/>
      <c r="W30" s="690"/>
      <c r="X30" s="690"/>
      <c r="Y30" s="690"/>
      <c r="Z30" s="690"/>
      <c r="AA30" s="690"/>
      <c r="AB30" s="690"/>
      <c r="AC30" s="690"/>
      <c r="AD30" s="690"/>
      <c r="AE30" s="398"/>
      <c r="AF30" s="399"/>
      <c r="AG30" s="399"/>
      <c r="AH30" s="399"/>
      <c r="AI30" s="399"/>
      <c r="AJ30" s="400"/>
      <c r="AK30" s="1011"/>
      <c r="AL30" s="1013"/>
      <c r="AM30" s="24"/>
      <c r="AN30" s="24"/>
      <c r="AO30" s="68">
        <v>17</v>
      </c>
      <c r="AP30" s="68"/>
      <c r="AQ30" s="68"/>
      <c r="AR30" s="104"/>
      <c r="AS30" s="104"/>
      <c r="AT30" s="105"/>
      <c r="AU30" s="69"/>
      <c r="AV30" s="133" t="str">
        <f t="shared" ca="1" si="2"/>
        <v/>
      </c>
      <c r="AW30" s="69"/>
      <c r="AX30" s="70"/>
      <c r="AY30" s="71"/>
      <c r="AZ30" s="75"/>
      <c r="BA30" s="72"/>
      <c r="BB30" s="75"/>
      <c r="BC30" s="68"/>
      <c r="BD30" s="67"/>
      <c r="BE30" s="72"/>
      <c r="BF30" s="72"/>
      <c r="BG30" s="67"/>
      <c r="BH30" s="68"/>
      <c r="BI30" s="67"/>
      <c r="BJ30" s="106"/>
      <c r="BK30" s="67"/>
      <c r="BL30" s="67"/>
      <c r="BM30" s="106"/>
      <c r="BN30" s="73"/>
      <c r="BO30" s="74"/>
      <c r="BP30" s="74"/>
      <c r="BQ30" s="115"/>
    </row>
    <row r="31" spans="1:69" ht="15" customHeight="1">
      <c r="A31" s="654"/>
      <c r="B31" s="846"/>
      <c r="C31" s="1010"/>
      <c r="D31" s="1010" t="str">
        <f>IF($B31="","",VLOOKUP($B31,$AO$14:$BP$55,3,0))</f>
        <v/>
      </c>
      <c r="E31" s="1015"/>
      <c r="F31" s="386" t="str">
        <f>IF($B29="","",VLOOKUP($B29,$AO$14:$BP$63,11,0))</f>
        <v/>
      </c>
      <c r="G31" s="387" t="str">
        <f>IF($B29="","",VLOOKUP($B29,$AO$14:$BP$63,8,0))</f>
        <v/>
      </c>
      <c r="H31" s="388" t="str">
        <f>IF($B29="","",VLOOKUP($B29,$AO$14:$BP$63,14,0))</f>
        <v/>
      </c>
      <c r="I31" s="389" t="str">
        <f>IF($B29="","",VLOOKUP($B29,$AO$14:$BP$63,15,0))</f>
        <v/>
      </c>
      <c r="J31" s="390"/>
      <c r="K31" s="389" t="str">
        <f>IF($B29="","",VLOOKUP($B29,$AO$14:$BP$63,17,0))</f>
        <v/>
      </c>
      <c r="L31" s="654" t="str">
        <f>IF($B31="","",VLOOKUP($B31,$AO$14:$BP$55,13,0))</f>
        <v/>
      </c>
      <c r="M31" s="389" t="str">
        <f>IF($B29="","",VLOOKUP($B29,$AO$14:$BP$63,20,0))</f>
        <v/>
      </c>
      <c r="N31" s="391" t="str">
        <f>IF($B29="","",VLOOKUP($B29,$AO$14:$BP$63,24,0))</f>
        <v/>
      </c>
      <c r="O31" s="391" t="str">
        <f>IF($B29="","",VLOOKUP($B29,$AO$14:$BP$63,25,0))</f>
        <v/>
      </c>
      <c r="P31" s="690" t="str">
        <f t="shared" ref="P31:AD31" si="7">IF($B31="","",IF($BG34="","",VLOOKUP($B31,$AO$14:$BP$55,16,0)))</f>
        <v/>
      </c>
      <c r="Q31" s="690" t="str">
        <f t="shared" si="7"/>
        <v/>
      </c>
      <c r="R31" s="690" t="str">
        <f t="shared" si="7"/>
        <v/>
      </c>
      <c r="S31" s="690" t="str">
        <f t="shared" si="7"/>
        <v/>
      </c>
      <c r="T31" s="690" t="str">
        <f t="shared" si="7"/>
        <v/>
      </c>
      <c r="U31" s="690" t="str">
        <f t="shared" si="7"/>
        <v/>
      </c>
      <c r="V31" s="690" t="str">
        <f t="shared" si="7"/>
        <v/>
      </c>
      <c r="W31" s="690" t="str">
        <f t="shared" si="7"/>
        <v/>
      </c>
      <c r="X31" s="690" t="str">
        <f t="shared" si="7"/>
        <v/>
      </c>
      <c r="Y31" s="690" t="str">
        <f t="shared" si="7"/>
        <v/>
      </c>
      <c r="Z31" s="690" t="str">
        <f t="shared" si="7"/>
        <v/>
      </c>
      <c r="AA31" s="690" t="str">
        <f t="shared" si="7"/>
        <v/>
      </c>
      <c r="AB31" s="690" t="str">
        <f t="shared" si="7"/>
        <v/>
      </c>
      <c r="AC31" s="690" t="str">
        <f t="shared" si="7"/>
        <v/>
      </c>
      <c r="AD31" s="690" t="str">
        <f t="shared" si="7"/>
        <v/>
      </c>
      <c r="AE31" s="392"/>
      <c r="AF31" s="393" t="s">
        <v>442</v>
      </c>
      <c r="AG31" s="393"/>
      <c r="AH31" s="393" t="s">
        <v>443</v>
      </c>
      <c r="AI31" s="393"/>
      <c r="AJ31" s="394" t="s">
        <v>444</v>
      </c>
      <c r="AK31" s="1011"/>
      <c r="AL31" s="1014"/>
      <c r="AM31" s="24"/>
      <c r="AN31" s="24"/>
      <c r="AO31" s="68">
        <v>18</v>
      </c>
      <c r="AP31" s="68"/>
      <c r="AQ31" s="68"/>
      <c r="AR31" s="104"/>
      <c r="AS31" s="104"/>
      <c r="AT31" s="105"/>
      <c r="AU31" s="69"/>
      <c r="AV31" s="133" t="str">
        <f t="shared" ca="1" si="2"/>
        <v/>
      </c>
      <c r="AW31" s="69"/>
      <c r="AX31" s="70"/>
      <c r="AY31" s="71"/>
      <c r="AZ31" s="75"/>
      <c r="BA31" s="72"/>
      <c r="BB31" s="75"/>
      <c r="BC31" s="68"/>
      <c r="BD31" s="67"/>
      <c r="BE31" s="72"/>
      <c r="BF31" s="72"/>
      <c r="BG31" s="67"/>
      <c r="BH31" s="68"/>
      <c r="BI31" s="67"/>
      <c r="BJ31" s="106"/>
      <c r="BK31" s="67"/>
      <c r="BL31" s="67"/>
      <c r="BM31" s="106"/>
      <c r="BN31" s="73"/>
      <c r="BO31" s="74"/>
      <c r="BP31" s="74"/>
      <c r="BQ31" s="116"/>
    </row>
    <row r="32" spans="1:69" ht="15" customHeight="1">
      <c r="A32" s="654">
        <f>+A29+1</f>
        <v>8</v>
      </c>
      <c r="B32" s="846"/>
      <c r="C32" s="395" t="str">
        <f>IF($B32="","",VLOOKUP($B32,$AO$14:$BP$63,5,0))</f>
        <v/>
      </c>
      <c r="D32" s="1010" t="str">
        <f>IF($B32="","",VLOOKUP($B32,$AO$14:$BP$63,6,0))</f>
        <v/>
      </c>
      <c r="E32" s="1015"/>
      <c r="F32" s="1008" t="str">
        <f>IF($B32="","",VLOOKUP($B32,$AO$14:$BP$63,9,0))</f>
        <v/>
      </c>
      <c r="G32" s="1008" t="str">
        <f>IF($B32="","",VLOOKUP($B32,$AO$14:$BP$63,7,0))</f>
        <v/>
      </c>
      <c r="H32" s="1005" t="str">
        <f>IF($B32="","",VLOOKUP($B32,$AO$14:$BP$63,12,0))</f>
        <v/>
      </c>
      <c r="I32" s="654" t="str">
        <f>IF($B32="","",VLOOKUP($B32,$AO$14:$BP$63,13,0))</f>
        <v/>
      </c>
      <c r="J32" s="226"/>
      <c r="K32" s="1003" t="str">
        <f>IF($B32="","",VLOOKUP($B32,$AO$14:$BP$63,16,0))</f>
        <v/>
      </c>
      <c r="L32" s="1002" t="str">
        <f>IF($B32="","",VLOOKUP($B32,$AO$14:$BP$63,18,0))</f>
        <v/>
      </c>
      <c r="M32" s="1003" t="str">
        <f>IF($B32="","",VLOOKUP($B32,$AO$14:$BP$63,19,0))</f>
        <v/>
      </c>
      <c r="N32" s="396" t="str">
        <f>IF($B32="","",VLOOKUP($B32,$AO$14:$BP$63,21,0))</f>
        <v/>
      </c>
      <c r="O32" s="396" t="str">
        <f>IF($B32="","",VLOOKUP($B32,$AO$14:$BP$63,22,0))</f>
        <v/>
      </c>
      <c r="P32" s="690" t="str">
        <f>IF($B32="","",VLOOKUP($B32,$AO$14:$BP$63,26,0))</f>
        <v/>
      </c>
      <c r="Q32" s="690" t="str">
        <f>IF($B32="","",IF($BG35="","",VLOOKUP($B32,$AO$14:$BP$55,16,0)))</f>
        <v/>
      </c>
      <c r="R32" s="690" t="str">
        <f>IF($B32="","",IF($BG35="","",VLOOKUP($B32,$AO$14:$BP$55,16,0)))</f>
        <v/>
      </c>
      <c r="S32" s="690" t="str">
        <f>IF($B32="","",IF($BG35="","",VLOOKUP($B32,$AO$14:$BP$55,16,0)))</f>
        <v/>
      </c>
      <c r="T32" s="690" t="str">
        <f>IF($B32="","",IF($BG35="","",VLOOKUP($B32,$AO$14:$BP$55,16,0)))</f>
        <v/>
      </c>
      <c r="U32" s="690" t="str">
        <f>IF($B32="","",VLOOKUP($B32,$AO$14:$BP$63,27,0))</f>
        <v/>
      </c>
      <c r="V32" s="690" t="str">
        <f>IF($B32="","",IF($BG35="","",VLOOKUP($B32,$AO$14:$BP$55,16,0)))</f>
        <v/>
      </c>
      <c r="W32" s="690" t="str">
        <f>IF($B32="","",IF($BG35="","",VLOOKUP($B32,$AO$14:$BP$55,16,0)))</f>
        <v/>
      </c>
      <c r="X32" s="690" t="str">
        <f>IF($B32="","",IF($BG35="","",VLOOKUP($B32,$AO$14:$BP$55,16,0)))</f>
        <v/>
      </c>
      <c r="Y32" s="690" t="str">
        <f>IF($B32="","",IF($BG35="","",VLOOKUP($B32,$AO$14:$BP$55,16,0)))</f>
        <v/>
      </c>
      <c r="Z32" s="690" t="str">
        <f>IF($B32="","",VLOOKUP($B32,$AO$14:$BP$63,28,0))</f>
        <v/>
      </c>
      <c r="AA32" s="690" t="str">
        <f>IF($B32="","",IF($BG35="","",VLOOKUP($B32,$AO$14:$BP$55,16,0)))</f>
        <v/>
      </c>
      <c r="AB32" s="690" t="str">
        <f>IF($B32="","",IF($BG35="","",VLOOKUP($B32,$AO$14:$BP$55,16,0)))</f>
        <v/>
      </c>
      <c r="AC32" s="690" t="str">
        <f>IF($B32="","",IF($BG35="","",VLOOKUP($B32,$AO$14:$BP$55,16,0)))</f>
        <v/>
      </c>
      <c r="AD32" s="690" t="str">
        <f>IF($B32="","",IF($BG35="","",VLOOKUP($B32,$AO$14:$BP$55,16,0)))</f>
        <v/>
      </c>
      <c r="AE32" s="376"/>
      <c r="AF32" s="377" t="s">
        <v>442</v>
      </c>
      <c r="AG32" s="377"/>
      <c r="AH32" s="377" t="s">
        <v>443</v>
      </c>
      <c r="AI32" s="377"/>
      <c r="AJ32" s="378" t="s">
        <v>444</v>
      </c>
      <c r="AK32" s="1011" t="s">
        <v>729</v>
      </c>
      <c r="AL32" s="1012" t="s">
        <v>728</v>
      </c>
      <c r="AM32" s="24"/>
      <c r="AN32" s="24"/>
      <c r="AO32" s="68">
        <v>19</v>
      </c>
      <c r="AP32" s="68"/>
      <c r="AQ32" s="68"/>
      <c r="AR32" s="104"/>
      <c r="AS32" s="104"/>
      <c r="AT32" s="105"/>
      <c r="AU32" s="69"/>
      <c r="AV32" s="133" t="str">
        <f t="shared" ca="1" si="2"/>
        <v/>
      </c>
      <c r="AW32" s="69"/>
      <c r="AX32" s="70"/>
      <c r="AY32" s="71"/>
      <c r="AZ32" s="75"/>
      <c r="BA32" s="72"/>
      <c r="BB32" s="75"/>
      <c r="BC32" s="68"/>
      <c r="BD32" s="67"/>
      <c r="BE32" s="72"/>
      <c r="BF32" s="72"/>
      <c r="BG32" s="67"/>
      <c r="BH32" s="68"/>
      <c r="BI32" s="67"/>
      <c r="BJ32" s="106"/>
      <c r="BK32" s="67"/>
      <c r="BL32" s="67"/>
      <c r="BM32" s="106"/>
      <c r="BN32" s="73"/>
      <c r="BO32" s="74"/>
      <c r="BP32" s="74"/>
      <c r="BQ32" s="1050"/>
    </row>
    <row r="33" spans="1:84" ht="15" customHeight="1">
      <c r="A33" s="654"/>
      <c r="B33" s="846"/>
      <c r="C33" s="1016" t="str">
        <f>IF($B32="","",VLOOKUP($B32,$AO$14:$BP$63,4,0))</f>
        <v/>
      </c>
      <c r="D33" s="1010"/>
      <c r="E33" s="1015"/>
      <c r="F33" s="1009"/>
      <c r="G33" s="1009"/>
      <c r="H33" s="1006"/>
      <c r="I33" s="957"/>
      <c r="J33" s="305"/>
      <c r="K33" s="1004"/>
      <c r="L33" s="1002"/>
      <c r="M33" s="1004"/>
      <c r="N33" s="397" t="str">
        <f>IF($B32="","",VLOOKUP($B32,$AO$14:$BP$63,23,0))</f>
        <v/>
      </c>
      <c r="O33" s="397" t="s">
        <v>686</v>
      </c>
      <c r="P33" s="690"/>
      <c r="Q33" s="690"/>
      <c r="R33" s="690"/>
      <c r="S33" s="690"/>
      <c r="T33" s="690"/>
      <c r="U33" s="690"/>
      <c r="V33" s="690"/>
      <c r="W33" s="690"/>
      <c r="X33" s="690"/>
      <c r="Y33" s="690"/>
      <c r="Z33" s="690"/>
      <c r="AA33" s="690"/>
      <c r="AB33" s="690"/>
      <c r="AC33" s="690"/>
      <c r="AD33" s="690"/>
      <c r="AE33" s="398"/>
      <c r="AF33" s="399"/>
      <c r="AG33" s="399"/>
      <c r="AH33" s="399"/>
      <c r="AI33" s="399"/>
      <c r="AJ33" s="400"/>
      <c r="AK33" s="1011"/>
      <c r="AL33" s="1013"/>
      <c r="AM33" s="24"/>
      <c r="AN33" s="24"/>
      <c r="AO33" s="68">
        <v>20</v>
      </c>
      <c r="AP33" s="68"/>
      <c r="AQ33" s="68"/>
      <c r="AR33" s="104"/>
      <c r="AS33" s="104"/>
      <c r="AT33" s="105"/>
      <c r="AU33" s="69"/>
      <c r="AV33" s="133" t="str">
        <f t="shared" ca="1" si="2"/>
        <v/>
      </c>
      <c r="AW33" s="69"/>
      <c r="AX33" s="70"/>
      <c r="AY33" s="71"/>
      <c r="AZ33" s="75"/>
      <c r="BA33" s="72"/>
      <c r="BB33" s="75"/>
      <c r="BC33" s="68"/>
      <c r="BD33" s="67"/>
      <c r="BE33" s="72"/>
      <c r="BF33" s="72"/>
      <c r="BG33" s="67"/>
      <c r="BH33" s="68"/>
      <c r="BI33" s="67"/>
      <c r="BJ33" s="106"/>
      <c r="BK33" s="67"/>
      <c r="BL33" s="67"/>
      <c r="BM33" s="106"/>
      <c r="BN33" s="73"/>
      <c r="BO33" s="74"/>
      <c r="BP33" s="74"/>
      <c r="BQ33" s="1050"/>
    </row>
    <row r="34" spans="1:84" ht="15" customHeight="1">
      <c r="A34" s="654"/>
      <c r="B34" s="846"/>
      <c r="C34" s="1010"/>
      <c r="D34" s="1010" t="str">
        <f>IF($B34="","",VLOOKUP($B34,$AO$14:$BP$55,3,0))</f>
        <v/>
      </c>
      <c r="E34" s="1015"/>
      <c r="F34" s="386" t="str">
        <f>IF($B32="","",VLOOKUP($B32,$AO$14:$BP$63,11,0))</f>
        <v/>
      </c>
      <c r="G34" s="387" t="str">
        <f>IF($B32="","",VLOOKUP($B32,$AO$14:$BP$63,8,0))</f>
        <v/>
      </c>
      <c r="H34" s="388" t="str">
        <f>IF($B32="","",VLOOKUP($B32,$AO$14:$BP$63,14,0))</f>
        <v/>
      </c>
      <c r="I34" s="389" t="str">
        <f>IF($B32="","",VLOOKUP($B32,$AO$14:$BP$63,15,0))</f>
        <v/>
      </c>
      <c r="J34" s="390"/>
      <c r="K34" s="389" t="str">
        <f>IF($B32="","",VLOOKUP($B32,$AO$14:$BP$63,17,0))</f>
        <v/>
      </c>
      <c r="L34" s="654" t="str">
        <f>IF($B34="","",VLOOKUP($B34,$AO$14:$BP$55,13,0))</f>
        <v/>
      </c>
      <c r="M34" s="389" t="str">
        <f>IF($B32="","",VLOOKUP($B32,$AO$14:$BP$63,20,0))</f>
        <v/>
      </c>
      <c r="N34" s="391" t="str">
        <f>IF($B32="","",VLOOKUP($B32,$AO$14:$BP$63,24,0))</f>
        <v/>
      </c>
      <c r="O34" s="391" t="str">
        <f>IF($B32="","",VLOOKUP($B32,$AO$14:$BP$63,25,0))</f>
        <v/>
      </c>
      <c r="P34" s="690" t="str">
        <f t="shared" ref="P34:AD34" si="8">IF($B34="","",IF($BG37="","",VLOOKUP($B34,$AO$14:$BP$55,16,0)))</f>
        <v/>
      </c>
      <c r="Q34" s="690" t="str">
        <f t="shared" si="8"/>
        <v/>
      </c>
      <c r="R34" s="690" t="str">
        <f t="shared" si="8"/>
        <v/>
      </c>
      <c r="S34" s="690" t="str">
        <f t="shared" si="8"/>
        <v/>
      </c>
      <c r="T34" s="690" t="str">
        <f t="shared" si="8"/>
        <v/>
      </c>
      <c r="U34" s="690" t="str">
        <f t="shared" si="8"/>
        <v/>
      </c>
      <c r="V34" s="690" t="str">
        <f t="shared" si="8"/>
        <v/>
      </c>
      <c r="W34" s="690" t="str">
        <f t="shared" si="8"/>
        <v/>
      </c>
      <c r="X34" s="690" t="str">
        <f t="shared" si="8"/>
        <v/>
      </c>
      <c r="Y34" s="690" t="str">
        <f t="shared" si="8"/>
        <v/>
      </c>
      <c r="Z34" s="690" t="str">
        <f t="shared" si="8"/>
        <v/>
      </c>
      <c r="AA34" s="690" t="str">
        <f t="shared" si="8"/>
        <v/>
      </c>
      <c r="AB34" s="690" t="str">
        <f t="shared" si="8"/>
        <v/>
      </c>
      <c r="AC34" s="690" t="str">
        <f t="shared" si="8"/>
        <v/>
      </c>
      <c r="AD34" s="690" t="str">
        <f t="shared" si="8"/>
        <v/>
      </c>
      <c r="AE34" s="392"/>
      <c r="AF34" s="393" t="s">
        <v>442</v>
      </c>
      <c r="AG34" s="393"/>
      <c r="AH34" s="393" t="s">
        <v>443</v>
      </c>
      <c r="AI34" s="393"/>
      <c r="AJ34" s="394" t="s">
        <v>444</v>
      </c>
      <c r="AK34" s="1011"/>
      <c r="AL34" s="1014"/>
      <c r="AM34" s="24"/>
      <c r="AN34" s="24"/>
      <c r="AO34" s="68">
        <v>21</v>
      </c>
      <c r="AP34" s="68"/>
      <c r="AQ34" s="68"/>
      <c r="AR34" s="104"/>
      <c r="AS34" s="104"/>
      <c r="AT34" s="105"/>
      <c r="AU34" s="69"/>
      <c r="AV34" s="133" t="str">
        <f t="shared" ca="1" si="2"/>
        <v/>
      </c>
      <c r="AW34" s="69"/>
      <c r="AX34" s="70"/>
      <c r="AY34" s="71"/>
      <c r="AZ34" s="75"/>
      <c r="BA34" s="72"/>
      <c r="BB34" s="75"/>
      <c r="BC34" s="68"/>
      <c r="BD34" s="67"/>
      <c r="BE34" s="72"/>
      <c r="BF34" s="72"/>
      <c r="BG34" s="67"/>
      <c r="BH34" s="68"/>
      <c r="BI34" s="67"/>
      <c r="BJ34" s="106"/>
      <c r="BK34" s="67"/>
      <c r="BL34" s="67"/>
      <c r="BM34" s="106"/>
      <c r="BN34" s="73"/>
      <c r="BO34" s="74"/>
      <c r="BP34" s="74"/>
      <c r="BQ34" s="1051"/>
    </row>
    <row r="35" spans="1:84" ht="15" customHeight="1">
      <c r="A35" s="654">
        <f>+A32+1</f>
        <v>9</v>
      </c>
      <c r="B35" s="846"/>
      <c r="C35" s="395" t="str">
        <f>IF($B35="","",VLOOKUP($B35,$AO$14:$BP$63,5,0))</f>
        <v/>
      </c>
      <c r="D35" s="1010" t="str">
        <f>IF($B35="","",VLOOKUP($B35,$AO$14:$BP$63,6,0))</f>
        <v/>
      </c>
      <c r="E35" s="1015"/>
      <c r="F35" s="1008" t="str">
        <f>IF($B35="","",VLOOKUP($B35,$AO$14:$BP$63,9,0))</f>
        <v/>
      </c>
      <c r="G35" s="1008" t="str">
        <f>IF($B35="","",VLOOKUP($B35,$AO$14:$BP$63,7,0))</f>
        <v/>
      </c>
      <c r="H35" s="1005" t="str">
        <f>IF($B35="","",VLOOKUP($B35,$AO$14:$BP$63,12,0))</f>
        <v/>
      </c>
      <c r="I35" s="654" t="str">
        <f>IF($B35="","",VLOOKUP($B35,$AO$14:$BP$63,13,0))</f>
        <v/>
      </c>
      <c r="J35" s="226"/>
      <c r="K35" s="1003" t="str">
        <f>IF($B35="","",VLOOKUP($B35,$AO$14:$BP$63,16,0))</f>
        <v/>
      </c>
      <c r="L35" s="1002" t="str">
        <f>IF($B35="","",VLOOKUP($B35,$AO$14:$BP$63,18,0))</f>
        <v/>
      </c>
      <c r="M35" s="1003" t="str">
        <f>IF($B35="","",VLOOKUP($B35,$AO$14:$BP$63,19,0))</f>
        <v/>
      </c>
      <c r="N35" s="396" t="str">
        <f>IF($B35="","",VLOOKUP($B35,$AO$14:$BP$63,21,0))</f>
        <v/>
      </c>
      <c r="O35" s="396" t="str">
        <f>IF($B35="","",VLOOKUP($B35,$AO$14:$BP$63,22,0))</f>
        <v/>
      </c>
      <c r="P35" s="690" t="str">
        <f>IF($B35="","",VLOOKUP($B35,$AO$14:$BP$63,26,0))</f>
        <v/>
      </c>
      <c r="Q35" s="690" t="str">
        <f>IF($B35="","",IF($BG38="","",VLOOKUP($B35,$AO$14:$BP$55,16,0)))</f>
        <v/>
      </c>
      <c r="R35" s="690" t="str">
        <f>IF($B35="","",IF($BG38="","",VLOOKUP($B35,$AO$14:$BP$55,16,0)))</f>
        <v/>
      </c>
      <c r="S35" s="690" t="str">
        <f>IF($B35="","",IF($BG38="","",VLOOKUP($B35,$AO$14:$BP$55,16,0)))</f>
        <v/>
      </c>
      <c r="T35" s="690" t="str">
        <f>IF($B35="","",IF($BG38="","",VLOOKUP($B35,$AO$14:$BP$55,16,0)))</f>
        <v/>
      </c>
      <c r="U35" s="690" t="str">
        <f>IF($B35="","",VLOOKUP($B35,$AO$14:$BP$63,27,0))</f>
        <v/>
      </c>
      <c r="V35" s="690" t="str">
        <f>IF($B35="","",IF($BG38="","",VLOOKUP($B35,$AO$14:$BP$55,16,0)))</f>
        <v/>
      </c>
      <c r="W35" s="690" t="str">
        <f>IF($B35="","",IF($BG38="","",VLOOKUP($B35,$AO$14:$BP$55,16,0)))</f>
        <v/>
      </c>
      <c r="X35" s="690" t="str">
        <f>IF($B35="","",IF($BG38="","",VLOOKUP($B35,$AO$14:$BP$55,16,0)))</f>
        <v/>
      </c>
      <c r="Y35" s="690" t="str">
        <f>IF($B35="","",IF($BG38="","",VLOOKUP($B35,$AO$14:$BP$55,16,0)))</f>
        <v/>
      </c>
      <c r="Z35" s="690" t="str">
        <f>IF($B35="","",VLOOKUP($B35,$AO$14:$BP$63,28,0))</f>
        <v/>
      </c>
      <c r="AA35" s="690" t="str">
        <f>IF($B35="","",IF($BG38="","",VLOOKUP($B35,$AO$14:$BP$55,16,0)))</f>
        <v/>
      </c>
      <c r="AB35" s="690" t="str">
        <f>IF($B35="","",IF($BG38="","",VLOOKUP($B35,$AO$14:$BP$55,16,0)))</f>
        <v/>
      </c>
      <c r="AC35" s="690" t="str">
        <f>IF($B35="","",IF($BG38="","",VLOOKUP($B35,$AO$14:$BP$55,16,0)))</f>
        <v/>
      </c>
      <c r="AD35" s="690" t="str">
        <f>IF($B35="","",IF($BG38="","",VLOOKUP($B35,$AO$14:$BP$55,16,0)))</f>
        <v/>
      </c>
      <c r="AE35" s="376"/>
      <c r="AF35" s="377" t="s">
        <v>442</v>
      </c>
      <c r="AG35" s="377"/>
      <c r="AH35" s="377" t="s">
        <v>443</v>
      </c>
      <c r="AI35" s="377"/>
      <c r="AJ35" s="378" t="s">
        <v>444</v>
      </c>
      <c r="AK35" s="1011" t="s">
        <v>729</v>
      </c>
      <c r="AL35" s="1012" t="s">
        <v>728</v>
      </c>
      <c r="AM35" s="24"/>
      <c r="AN35" s="24"/>
      <c r="AO35" s="68">
        <v>22</v>
      </c>
      <c r="AP35" s="68"/>
      <c r="AQ35" s="68"/>
      <c r="AR35" s="104"/>
      <c r="AS35" s="104"/>
      <c r="AT35" s="105"/>
      <c r="AU35" s="69"/>
      <c r="AV35" s="133" t="str">
        <f t="shared" ca="1" si="2"/>
        <v/>
      </c>
      <c r="AW35" s="69"/>
      <c r="AX35" s="70"/>
      <c r="AY35" s="71"/>
      <c r="AZ35" s="75"/>
      <c r="BA35" s="72"/>
      <c r="BB35" s="75"/>
      <c r="BC35" s="68"/>
      <c r="BD35" s="67"/>
      <c r="BE35" s="72"/>
      <c r="BF35" s="72"/>
      <c r="BG35" s="67"/>
      <c r="BH35" s="68"/>
      <c r="BI35" s="67"/>
      <c r="BJ35" s="106"/>
      <c r="BK35" s="67"/>
      <c r="BL35" s="67"/>
      <c r="BM35" s="106"/>
      <c r="BN35" s="73"/>
      <c r="BO35" s="74"/>
      <c r="BP35" s="74"/>
      <c r="BQ35" s="1050"/>
    </row>
    <row r="36" spans="1:84" ht="15" customHeight="1">
      <c r="A36" s="654"/>
      <c r="B36" s="846"/>
      <c r="C36" s="1016" t="str">
        <f>IF($B35="","",VLOOKUP($B35,$AO$14:$BP$63,4,0))</f>
        <v/>
      </c>
      <c r="D36" s="1010"/>
      <c r="E36" s="1015"/>
      <c r="F36" s="1009"/>
      <c r="G36" s="1009"/>
      <c r="H36" s="1006"/>
      <c r="I36" s="957"/>
      <c r="J36" s="305"/>
      <c r="K36" s="1004"/>
      <c r="L36" s="1002"/>
      <c r="M36" s="1004"/>
      <c r="N36" s="397" t="str">
        <f>IF($B35="","",VLOOKUP($B35,$AO$14:$BP$63,23,0))</f>
        <v/>
      </c>
      <c r="O36" s="397" t="s">
        <v>686</v>
      </c>
      <c r="P36" s="690"/>
      <c r="Q36" s="690"/>
      <c r="R36" s="690"/>
      <c r="S36" s="690"/>
      <c r="T36" s="690"/>
      <c r="U36" s="690"/>
      <c r="V36" s="690"/>
      <c r="W36" s="690"/>
      <c r="X36" s="690"/>
      <c r="Y36" s="690"/>
      <c r="Z36" s="690"/>
      <c r="AA36" s="690"/>
      <c r="AB36" s="690"/>
      <c r="AC36" s="690"/>
      <c r="AD36" s="690"/>
      <c r="AE36" s="398"/>
      <c r="AF36" s="399"/>
      <c r="AG36" s="399"/>
      <c r="AH36" s="399"/>
      <c r="AI36" s="399"/>
      <c r="AJ36" s="400"/>
      <c r="AK36" s="1011"/>
      <c r="AL36" s="1013"/>
      <c r="AM36" s="24"/>
      <c r="AN36" s="24"/>
      <c r="AO36" s="68">
        <v>23</v>
      </c>
      <c r="AP36" s="68"/>
      <c r="AQ36" s="68"/>
      <c r="AR36" s="104"/>
      <c r="AS36" s="104"/>
      <c r="AT36" s="105"/>
      <c r="AU36" s="69"/>
      <c r="AV36" s="133" t="str">
        <f t="shared" ca="1" si="2"/>
        <v/>
      </c>
      <c r="AW36" s="69"/>
      <c r="AX36" s="70"/>
      <c r="AY36" s="71"/>
      <c r="AZ36" s="75"/>
      <c r="BA36" s="72"/>
      <c r="BB36" s="75"/>
      <c r="BC36" s="68"/>
      <c r="BD36" s="67"/>
      <c r="BE36" s="72"/>
      <c r="BF36" s="72"/>
      <c r="BG36" s="67"/>
      <c r="BH36" s="68"/>
      <c r="BI36" s="67"/>
      <c r="BJ36" s="106"/>
      <c r="BK36" s="67"/>
      <c r="BL36" s="67"/>
      <c r="BM36" s="106"/>
      <c r="BN36" s="73"/>
      <c r="BO36" s="74"/>
      <c r="BP36" s="74"/>
      <c r="BQ36" s="1050"/>
    </row>
    <row r="37" spans="1:84" ht="15" customHeight="1">
      <c r="A37" s="654"/>
      <c r="B37" s="846"/>
      <c r="C37" s="1010"/>
      <c r="D37" s="1010" t="str">
        <f>IF($B37="","",VLOOKUP($B37,$AO$14:$BP$55,3,0))</f>
        <v/>
      </c>
      <c r="E37" s="1015"/>
      <c r="F37" s="386" t="str">
        <f>IF($B35="","",VLOOKUP($B35,$AO$14:$BP$63,11,0))</f>
        <v/>
      </c>
      <c r="G37" s="387" t="str">
        <f>IF($B35="","",VLOOKUP($B35,$AO$14:$BP$63,8,0))</f>
        <v/>
      </c>
      <c r="H37" s="388" t="str">
        <f>IF($B35="","",VLOOKUP($B35,$AO$14:$BP$63,14,0))</f>
        <v/>
      </c>
      <c r="I37" s="389" t="str">
        <f>IF($B35="","",VLOOKUP($B35,$AO$14:$BP$63,15,0))</f>
        <v/>
      </c>
      <c r="J37" s="390"/>
      <c r="K37" s="389" t="str">
        <f>IF($B35="","",VLOOKUP($B35,$AO$14:$BP$63,17,0))</f>
        <v/>
      </c>
      <c r="L37" s="654" t="str">
        <f>IF($B37="","",VLOOKUP($B37,$AO$14:$BP$55,13,0))</f>
        <v/>
      </c>
      <c r="M37" s="389" t="str">
        <f>IF($B35="","",VLOOKUP($B35,$AO$14:$BP$63,20,0))</f>
        <v/>
      </c>
      <c r="N37" s="391" t="str">
        <f>IF($B35="","",VLOOKUP($B35,$AO$14:$BP$63,24,0))</f>
        <v/>
      </c>
      <c r="O37" s="391" t="str">
        <f>IF($B35="","",VLOOKUP($B35,$AO$14:$BP$63,25,0))</f>
        <v/>
      </c>
      <c r="P37" s="690" t="str">
        <f t="shared" ref="P37:AD37" si="9">IF($B37="","",IF($BG40="","",VLOOKUP($B37,$AO$14:$BP$55,16,0)))</f>
        <v/>
      </c>
      <c r="Q37" s="690" t="str">
        <f t="shared" si="9"/>
        <v/>
      </c>
      <c r="R37" s="690" t="str">
        <f t="shared" si="9"/>
        <v/>
      </c>
      <c r="S37" s="690" t="str">
        <f t="shared" si="9"/>
        <v/>
      </c>
      <c r="T37" s="690" t="str">
        <f t="shared" si="9"/>
        <v/>
      </c>
      <c r="U37" s="690" t="str">
        <f t="shared" si="9"/>
        <v/>
      </c>
      <c r="V37" s="690" t="str">
        <f t="shared" si="9"/>
        <v/>
      </c>
      <c r="W37" s="690" t="str">
        <f t="shared" si="9"/>
        <v/>
      </c>
      <c r="X37" s="690" t="str">
        <f t="shared" si="9"/>
        <v/>
      </c>
      <c r="Y37" s="690" t="str">
        <f t="shared" si="9"/>
        <v/>
      </c>
      <c r="Z37" s="690" t="str">
        <f t="shared" si="9"/>
        <v/>
      </c>
      <c r="AA37" s="690" t="str">
        <f t="shared" si="9"/>
        <v/>
      </c>
      <c r="AB37" s="690" t="str">
        <f t="shared" si="9"/>
        <v/>
      </c>
      <c r="AC37" s="690" t="str">
        <f t="shared" si="9"/>
        <v/>
      </c>
      <c r="AD37" s="690" t="str">
        <f t="shared" si="9"/>
        <v/>
      </c>
      <c r="AE37" s="392"/>
      <c r="AF37" s="393" t="s">
        <v>442</v>
      </c>
      <c r="AG37" s="393"/>
      <c r="AH37" s="393" t="s">
        <v>443</v>
      </c>
      <c r="AI37" s="393"/>
      <c r="AJ37" s="394" t="s">
        <v>444</v>
      </c>
      <c r="AK37" s="1011"/>
      <c r="AL37" s="1014"/>
      <c r="AM37" s="24"/>
      <c r="AN37" s="24"/>
      <c r="AO37" s="68">
        <v>24</v>
      </c>
      <c r="AP37" s="68"/>
      <c r="AQ37" s="68"/>
      <c r="AR37" s="104"/>
      <c r="AS37" s="104"/>
      <c r="AT37" s="105"/>
      <c r="AU37" s="69"/>
      <c r="AV37" s="133" t="str">
        <f t="shared" ca="1" si="2"/>
        <v/>
      </c>
      <c r="AW37" s="69"/>
      <c r="AX37" s="70"/>
      <c r="AY37" s="71"/>
      <c r="AZ37" s="75"/>
      <c r="BA37" s="72"/>
      <c r="BB37" s="75"/>
      <c r="BC37" s="68"/>
      <c r="BD37" s="67"/>
      <c r="BE37" s="72"/>
      <c r="BF37" s="72"/>
      <c r="BG37" s="67"/>
      <c r="BH37" s="68"/>
      <c r="BI37" s="67"/>
      <c r="BJ37" s="106"/>
      <c r="BK37" s="67"/>
      <c r="BL37" s="67"/>
      <c r="BM37" s="106"/>
      <c r="BN37" s="73"/>
      <c r="BO37" s="74"/>
      <c r="BP37" s="74"/>
      <c r="BQ37" s="1051"/>
    </row>
    <row r="38" spans="1:84" ht="15" customHeight="1">
      <c r="A38" s="654">
        <f>+A35+1</f>
        <v>10</v>
      </c>
      <c r="B38" s="846"/>
      <c r="C38" s="395" t="str">
        <f>IF($B38="","",VLOOKUP($B38,$AO$14:$BP$63,5,0))</f>
        <v/>
      </c>
      <c r="D38" s="1010" t="str">
        <f>IF($B38="","",VLOOKUP($B38,$AO$14:$BP$63,6,0))</f>
        <v/>
      </c>
      <c r="E38" s="1015"/>
      <c r="F38" s="1008" t="str">
        <f>IF($B38="","",VLOOKUP($B38,$AO$14:$BP$63,9,0))</f>
        <v/>
      </c>
      <c r="G38" s="1008" t="str">
        <f>IF($B38="","",VLOOKUP($B38,$AO$14:$BP$63,7,0))</f>
        <v/>
      </c>
      <c r="H38" s="1005" t="str">
        <f>IF($B38="","",VLOOKUP($B38,$AO$14:$BP$63,12,0))</f>
        <v/>
      </c>
      <c r="I38" s="654" t="str">
        <f>IF($B38="","",VLOOKUP($B38,$AO$14:$BP$63,13,0))</f>
        <v/>
      </c>
      <c r="J38" s="226"/>
      <c r="K38" s="1003" t="str">
        <f>IF($B38="","",VLOOKUP($B38,$AO$14:$BP$63,16,0))</f>
        <v/>
      </c>
      <c r="L38" s="1002" t="str">
        <f>IF($B38="","",VLOOKUP($B38,$AO$14:$BP$63,18,0))</f>
        <v/>
      </c>
      <c r="M38" s="1003" t="str">
        <f>IF($B38="","",VLOOKUP($B38,$AO$14:$BP$63,19,0))</f>
        <v/>
      </c>
      <c r="N38" s="396" t="str">
        <f>IF($B38="","",VLOOKUP($B38,$AO$14:$BP$63,21,0))</f>
        <v/>
      </c>
      <c r="O38" s="396" t="str">
        <f>IF($B38="","",VLOOKUP($B38,$AO$14:$BP$63,22,0))</f>
        <v/>
      </c>
      <c r="P38" s="690" t="str">
        <f>IF($B38="","",VLOOKUP($B38,$AO$14:$BP$63,26,0))</f>
        <v/>
      </c>
      <c r="Q38" s="690" t="str">
        <f>IF($B38="","",IF($BG41="","",VLOOKUP($B38,$AO$14:$BP$55,16,0)))</f>
        <v/>
      </c>
      <c r="R38" s="690" t="str">
        <f>IF($B38="","",IF($BG41="","",VLOOKUP($B38,$AO$14:$BP$55,16,0)))</f>
        <v/>
      </c>
      <c r="S38" s="690" t="str">
        <f>IF($B38="","",IF($BG41="","",VLOOKUP($B38,$AO$14:$BP$55,16,0)))</f>
        <v/>
      </c>
      <c r="T38" s="690" t="str">
        <f>IF($B38="","",IF($BG41="","",VLOOKUP($B38,$AO$14:$BP$55,16,0)))</f>
        <v/>
      </c>
      <c r="U38" s="690" t="str">
        <f>IF($B38="","",VLOOKUP($B38,$AO$14:$BP$63,27,0))</f>
        <v/>
      </c>
      <c r="V38" s="690" t="str">
        <f>IF($B38="","",IF($BG41="","",VLOOKUP($B38,$AO$14:$BP$55,16,0)))</f>
        <v/>
      </c>
      <c r="W38" s="690" t="str">
        <f>IF($B38="","",IF($BG41="","",VLOOKUP($B38,$AO$14:$BP$55,16,0)))</f>
        <v/>
      </c>
      <c r="X38" s="690" t="str">
        <f>IF($B38="","",IF($BG41="","",VLOOKUP($B38,$AO$14:$BP$55,16,0)))</f>
        <v/>
      </c>
      <c r="Y38" s="690" t="str">
        <f>IF($B38="","",IF($BG41="","",VLOOKUP($B38,$AO$14:$BP$55,16,0)))</f>
        <v/>
      </c>
      <c r="Z38" s="690" t="str">
        <f>IF($B38="","",VLOOKUP($B38,$AO$14:$BP$63,28,0))</f>
        <v/>
      </c>
      <c r="AA38" s="690" t="str">
        <f>IF($B38="","",IF($BG41="","",VLOOKUP($B38,$AO$14:$BP$55,16,0)))</f>
        <v/>
      </c>
      <c r="AB38" s="690" t="str">
        <f>IF($B38="","",IF($BG41="","",VLOOKUP($B38,$AO$14:$BP$55,16,0)))</f>
        <v/>
      </c>
      <c r="AC38" s="690" t="str">
        <f>IF($B38="","",IF($BG41="","",VLOOKUP($B38,$AO$14:$BP$55,16,0)))</f>
        <v/>
      </c>
      <c r="AD38" s="690" t="str">
        <f>IF($B38="","",IF($BG41="","",VLOOKUP($B38,$AO$14:$BP$55,16,0)))</f>
        <v/>
      </c>
      <c r="AE38" s="376"/>
      <c r="AF38" s="377" t="s">
        <v>442</v>
      </c>
      <c r="AG38" s="377"/>
      <c r="AH38" s="377" t="s">
        <v>443</v>
      </c>
      <c r="AI38" s="377"/>
      <c r="AJ38" s="378" t="s">
        <v>444</v>
      </c>
      <c r="AK38" s="1011" t="s">
        <v>729</v>
      </c>
      <c r="AL38" s="1012" t="s">
        <v>728</v>
      </c>
      <c r="AM38" s="24"/>
      <c r="AN38" s="24"/>
      <c r="AO38" s="68">
        <v>25</v>
      </c>
      <c r="AP38" s="68"/>
      <c r="AQ38" s="68"/>
      <c r="AR38" s="104"/>
      <c r="AS38" s="104"/>
      <c r="AT38" s="105"/>
      <c r="AU38" s="69"/>
      <c r="AV38" s="133" t="str">
        <f t="shared" ca="1" si="2"/>
        <v/>
      </c>
      <c r="AW38" s="69"/>
      <c r="AX38" s="70"/>
      <c r="AY38" s="71"/>
      <c r="AZ38" s="75"/>
      <c r="BA38" s="72"/>
      <c r="BB38" s="75"/>
      <c r="BC38" s="68"/>
      <c r="BD38" s="67"/>
      <c r="BE38" s="72"/>
      <c r="BF38" s="72"/>
      <c r="BG38" s="67"/>
      <c r="BH38" s="68"/>
      <c r="BI38" s="67"/>
      <c r="BJ38" s="106"/>
      <c r="BK38" s="67"/>
      <c r="BL38" s="67"/>
      <c r="BM38" s="106"/>
      <c r="BN38" s="73"/>
      <c r="BO38" s="74"/>
      <c r="BP38" s="74"/>
      <c r="BQ38" s="1050"/>
    </row>
    <row r="39" spans="1:84" ht="15" customHeight="1">
      <c r="A39" s="654"/>
      <c r="B39" s="846"/>
      <c r="C39" s="1016" t="str">
        <f>IF($B38="","",VLOOKUP($B38,$AO$14:$BP$63,4,0))</f>
        <v/>
      </c>
      <c r="D39" s="1010"/>
      <c r="E39" s="1015"/>
      <c r="F39" s="1009"/>
      <c r="G39" s="1009"/>
      <c r="H39" s="1006"/>
      <c r="I39" s="957"/>
      <c r="J39" s="305"/>
      <c r="K39" s="1004"/>
      <c r="L39" s="1002"/>
      <c r="M39" s="1004"/>
      <c r="N39" s="397" t="str">
        <f>IF($B38="","",VLOOKUP($B38,$AO$14:$BP$63,23,0))</f>
        <v/>
      </c>
      <c r="O39" s="397" t="s">
        <v>686</v>
      </c>
      <c r="P39" s="690"/>
      <c r="Q39" s="690"/>
      <c r="R39" s="690"/>
      <c r="S39" s="690"/>
      <c r="T39" s="690"/>
      <c r="U39" s="690"/>
      <c r="V39" s="690"/>
      <c r="W39" s="690"/>
      <c r="X39" s="690"/>
      <c r="Y39" s="690"/>
      <c r="Z39" s="690"/>
      <c r="AA39" s="690"/>
      <c r="AB39" s="690"/>
      <c r="AC39" s="690"/>
      <c r="AD39" s="690"/>
      <c r="AE39" s="398"/>
      <c r="AF39" s="399"/>
      <c r="AG39" s="399"/>
      <c r="AH39" s="399"/>
      <c r="AI39" s="399"/>
      <c r="AJ39" s="400"/>
      <c r="AK39" s="1011"/>
      <c r="AL39" s="1013"/>
      <c r="AM39" s="24"/>
      <c r="AN39" s="24"/>
      <c r="AO39" s="68">
        <v>26</v>
      </c>
      <c r="AP39" s="68"/>
      <c r="AQ39" s="68"/>
      <c r="AR39" s="104"/>
      <c r="AS39" s="104"/>
      <c r="AT39" s="105"/>
      <c r="AU39" s="69"/>
      <c r="AV39" s="133" t="str">
        <f t="shared" ca="1" si="2"/>
        <v/>
      </c>
      <c r="AW39" s="69"/>
      <c r="AX39" s="70"/>
      <c r="AY39" s="71"/>
      <c r="AZ39" s="75"/>
      <c r="BA39" s="72"/>
      <c r="BB39" s="75"/>
      <c r="BC39" s="68"/>
      <c r="BD39" s="67"/>
      <c r="BE39" s="72"/>
      <c r="BF39" s="72"/>
      <c r="BG39" s="67"/>
      <c r="BH39" s="68"/>
      <c r="BI39" s="67"/>
      <c r="BJ39" s="106"/>
      <c r="BK39" s="67"/>
      <c r="BL39" s="67"/>
      <c r="BM39" s="106"/>
      <c r="BN39" s="73"/>
      <c r="BO39" s="74"/>
      <c r="BP39" s="74"/>
      <c r="BQ39" s="1050"/>
    </row>
    <row r="40" spans="1:84" ht="15" customHeight="1">
      <c r="A40" s="654"/>
      <c r="B40" s="846"/>
      <c r="C40" s="1010"/>
      <c r="D40" s="1010" t="str">
        <f>IF($B40="","",VLOOKUP($B40,$AO$14:$BP$55,3,0))</f>
        <v/>
      </c>
      <c r="E40" s="1015"/>
      <c r="F40" s="386" t="str">
        <f>IF($B38="","",VLOOKUP($B38,$AO$14:$BP$63,11,0))</f>
        <v/>
      </c>
      <c r="G40" s="387" t="str">
        <f>IF($B38="","",VLOOKUP($B38,$AO$14:$BP$63,8,0))</f>
        <v/>
      </c>
      <c r="H40" s="388" t="str">
        <f>IF($B38="","",VLOOKUP($B38,$AO$14:$BP$63,14,0))</f>
        <v/>
      </c>
      <c r="I40" s="389" t="str">
        <f>IF($B38="","",VLOOKUP($B38,$AO$14:$BP$63,15,0))</f>
        <v/>
      </c>
      <c r="J40" s="390"/>
      <c r="K40" s="389" t="str">
        <f>IF($B38="","",VLOOKUP($B38,$AO$14:$BP$63,17,0))</f>
        <v/>
      </c>
      <c r="L40" s="654" t="str">
        <f>IF($B40="","",VLOOKUP($B40,$AO$14:$BP$55,13,0))</f>
        <v/>
      </c>
      <c r="M40" s="389" t="str">
        <f>IF($B38="","",VLOOKUP($B38,$AO$14:$BP$63,20,0))</f>
        <v/>
      </c>
      <c r="N40" s="391" t="str">
        <f>IF($B38="","",VLOOKUP($B38,$AO$14:$BP$63,24,0))</f>
        <v/>
      </c>
      <c r="O40" s="391" t="str">
        <f>IF($B38="","",VLOOKUP($B38,$AO$14:$BP$63,25,0))</f>
        <v/>
      </c>
      <c r="P40" s="690" t="str">
        <f t="shared" ref="P40:AD40" si="10">IF($B40="","",IF($BG43="","",VLOOKUP($B40,$AO$14:$BP$55,16,0)))</f>
        <v/>
      </c>
      <c r="Q40" s="690" t="str">
        <f t="shared" si="10"/>
        <v/>
      </c>
      <c r="R40" s="690" t="str">
        <f t="shared" si="10"/>
        <v/>
      </c>
      <c r="S40" s="690" t="str">
        <f t="shared" si="10"/>
        <v/>
      </c>
      <c r="T40" s="690" t="str">
        <f t="shared" si="10"/>
        <v/>
      </c>
      <c r="U40" s="690" t="str">
        <f t="shared" si="10"/>
        <v/>
      </c>
      <c r="V40" s="690" t="str">
        <f t="shared" si="10"/>
        <v/>
      </c>
      <c r="W40" s="690" t="str">
        <f t="shared" si="10"/>
        <v/>
      </c>
      <c r="X40" s="690" t="str">
        <f t="shared" si="10"/>
        <v/>
      </c>
      <c r="Y40" s="690" t="str">
        <f t="shared" si="10"/>
        <v/>
      </c>
      <c r="Z40" s="690" t="str">
        <f t="shared" si="10"/>
        <v/>
      </c>
      <c r="AA40" s="690" t="str">
        <f t="shared" si="10"/>
        <v/>
      </c>
      <c r="AB40" s="690" t="str">
        <f t="shared" si="10"/>
        <v/>
      </c>
      <c r="AC40" s="690" t="str">
        <f t="shared" si="10"/>
        <v/>
      </c>
      <c r="AD40" s="690" t="str">
        <f t="shared" si="10"/>
        <v/>
      </c>
      <c r="AE40" s="392"/>
      <c r="AF40" s="393" t="s">
        <v>442</v>
      </c>
      <c r="AG40" s="393"/>
      <c r="AH40" s="393" t="s">
        <v>443</v>
      </c>
      <c r="AI40" s="393"/>
      <c r="AJ40" s="394" t="s">
        <v>444</v>
      </c>
      <c r="AK40" s="1011"/>
      <c r="AL40" s="1014"/>
      <c r="AM40" s="24"/>
      <c r="AN40" s="24"/>
      <c r="AO40" s="68">
        <v>27</v>
      </c>
      <c r="AP40" s="68"/>
      <c r="AQ40" s="68"/>
      <c r="AR40" s="104"/>
      <c r="AS40" s="104"/>
      <c r="AT40" s="105"/>
      <c r="AU40" s="69"/>
      <c r="AV40" s="133" t="str">
        <f t="shared" ca="1" si="2"/>
        <v/>
      </c>
      <c r="AW40" s="69"/>
      <c r="AX40" s="70"/>
      <c r="AY40" s="71"/>
      <c r="AZ40" s="75"/>
      <c r="BA40" s="72"/>
      <c r="BB40" s="75"/>
      <c r="BC40" s="68"/>
      <c r="BD40" s="67"/>
      <c r="BE40" s="72"/>
      <c r="BF40" s="72"/>
      <c r="BG40" s="67"/>
      <c r="BH40" s="68"/>
      <c r="BI40" s="67"/>
      <c r="BJ40" s="106"/>
      <c r="BK40" s="67"/>
      <c r="BL40" s="67"/>
      <c r="BM40" s="106"/>
      <c r="BN40" s="73"/>
      <c r="BO40" s="74"/>
      <c r="BP40" s="74"/>
      <c r="BQ40" s="1051"/>
    </row>
    <row r="41" spans="1:84" ht="15" customHeight="1">
      <c r="A41" s="18"/>
      <c r="B41" s="97"/>
      <c r="C41" s="98"/>
      <c r="D41" s="98"/>
      <c r="E41" s="80"/>
      <c r="F41" s="99"/>
      <c r="G41" s="100"/>
      <c r="H41" s="90"/>
      <c r="I41" s="18"/>
      <c r="J41" s="24"/>
      <c r="K41" s="18"/>
      <c r="L41" s="18"/>
      <c r="M41" s="18"/>
      <c r="N41" s="18"/>
      <c r="O41" s="18"/>
      <c r="P41" s="90"/>
      <c r="Q41" s="90"/>
      <c r="R41" s="90"/>
      <c r="S41" s="90"/>
      <c r="T41" s="90"/>
      <c r="U41" s="90"/>
      <c r="V41" s="90"/>
      <c r="W41" s="90"/>
      <c r="X41" s="90"/>
      <c r="Y41" s="90"/>
      <c r="Z41" s="90"/>
      <c r="AA41" s="90"/>
      <c r="AB41" s="90"/>
      <c r="AC41" s="90"/>
      <c r="AD41" s="90"/>
      <c r="AE41" s="95"/>
      <c r="AF41" s="95"/>
      <c r="AG41" s="95"/>
      <c r="AH41" s="95"/>
      <c r="AI41" s="95"/>
      <c r="AJ41" s="95"/>
      <c r="AK41" s="101"/>
      <c r="AL41" s="102"/>
      <c r="AM41" s="24"/>
      <c r="AN41" s="24"/>
      <c r="AO41" s="68">
        <v>28</v>
      </c>
      <c r="AP41" s="68"/>
      <c r="AQ41" s="68"/>
      <c r="AR41" s="104"/>
      <c r="AS41" s="104"/>
      <c r="AT41" s="105"/>
      <c r="AU41" s="69"/>
      <c r="AV41" s="133" t="str">
        <f t="shared" ca="1" si="2"/>
        <v/>
      </c>
      <c r="AW41" s="69"/>
      <c r="AX41" s="70"/>
      <c r="AY41" s="71"/>
      <c r="AZ41" s="75"/>
      <c r="BA41" s="72"/>
      <c r="BB41" s="75"/>
      <c r="BC41" s="68"/>
      <c r="BD41" s="67"/>
      <c r="BE41" s="72"/>
      <c r="BF41" s="72"/>
      <c r="BG41" s="67"/>
      <c r="BH41" s="68"/>
      <c r="BI41" s="67"/>
      <c r="BJ41" s="106"/>
      <c r="BK41" s="67"/>
      <c r="BL41" s="67"/>
      <c r="BM41" s="106"/>
      <c r="BN41" s="73"/>
      <c r="BO41" s="74"/>
      <c r="BP41" s="74"/>
      <c r="BQ41" s="1050"/>
    </row>
    <row r="42" spans="1:84" ht="15" customHeight="1">
      <c r="A42" s="18"/>
      <c r="B42" s="97"/>
      <c r="C42" s="98"/>
      <c r="D42" s="98"/>
      <c r="E42" s="97"/>
      <c r="F42" s="99"/>
      <c r="G42" s="100"/>
      <c r="H42" s="24"/>
      <c r="I42" s="18"/>
      <c r="J42" s="24"/>
      <c r="K42" s="18"/>
      <c r="L42" s="18"/>
      <c r="M42" s="18"/>
      <c r="N42" s="18"/>
      <c r="O42" s="18"/>
      <c r="P42" s="24"/>
      <c r="Q42" s="24"/>
      <c r="R42" s="24"/>
      <c r="S42" s="24"/>
      <c r="T42" s="24"/>
      <c r="U42" s="24"/>
      <c r="V42" s="90"/>
      <c r="W42" s="90"/>
      <c r="X42" s="90"/>
      <c r="Y42" s="90"/>
      <c r="Z42" s="90"/>
      <c r="AA42" s="90"/>
      <c r="AB42" s="90"/>
      <c r="AC42" s="90"/>
      <c r="AD42" s="90"/>
      <c r="AE42" s="95"/>
      <c r="AF42" s="95"/>
      <c r="AG42" s="95"/>
      <c r="AH42" s="95"/>
      <c r="AI42" s="95"/>
      <c r="AJ42" s="95"/>
      <c r="AK42" s="101"/>
      <c r="AL42" s="102"/>
      <c r="AM42" s="24"/>
      <c r="AN42" s="24"/>
      <c r="AO42" s="68">
        <v>29</v>
      </c>
      <c r="AP42" s="68"/>
      <c r="AQ42" s="68"/>
      <c r="AR42" s="104"/>
      <c r="AS42" s="104"/>
      <c r="AT42" s="105"/>
      <c r="AU42" s="69"/>
      <c r="AV42" s="133" t="str">
        <f t="shared" ca="1" si="2"/>
        <v/>
      </c>
      <c r="AW42" s="69"/>
      <c r="AX42" s="70"/>
      <c r="AY42" s="71"/>
      <c r="AZ42" s="75"/>
      <c r="BA42" s="72"/>
      <c r="BB42" s="75"/>
      <c r="BC42" s="68"/>
      <c r="BD42" s="67"/>
      <c r="BE42" s="72"/>
      <c r="BF42" s="72"/>
      <c r="BG42" s="67"/>
      <c r="BH42" s="68"/>
      <c r="BI42" s="67"/>
      <c r="BJ42" s="106"/>
      <c r="BK42" s="67"/>
      <c r="BL42" s="67"/>
      <c r="BM42" s="106"/>
      <c r="BN42" s="73"/>
      <c r="BO42" s="74"/>
      <c r="BP42" s="74"/>
      <c r="BQ42" s="1050"/>
    </row>
    <row r="43" spans="1:84" ht="15" customHeight="1">
      <c r="B43" s="60" t="s">
        <v>117</v>
      </c>
      <c r="C43" s="1007" t="s">
        <v>583</v>
      </c>
      <c r="D43" s="1007"/>
      <c r="E43" s="1007"/>
      <c r="F43" s="1007"/>
      <c r="G43" s="1007"/>
      <c r="H43" s="1000" t="s">
        <v>468</v>
      </c>
      <c r="I43" s="1000"/>
      <c r="J43" s="1000"/>
      <c r="K43" s="1000"/>
      <c r="L43" s="1000"/>
      <c r="M43" s="1000"/>
      <c r="N43" s="1000"/>
      <c r="O43" s="1000"/>
      <c r="P43" s="1000"/>
      <c r="Q43" s="1000"/>
      <c r="R43" s="1000"/>
      <c r="S43" s="1000"/>
      <c r="T43" s="1000"/>
      <c r="U43" s="1000"/>
      <c r="AO43" s="68">
        <v>30</v>
      </c>
      <c r="AP43" s="68"/>
      <c r="AQ43" s="68"/>
      <c r="AR43" s="104"/>
      <c r="AS43" s="104"/>
      <c r="AT43" s="105"/>
      <c r="AU43" s="69"/>
      <c r="AV43" s="133" t="str">
        <f t="shared" ca="1" si="2"/>
        <v/>
      </c>
      <c r="AW43" s="69"/>
      <c r="AX43" s="70"/>
      <c r="AY43" s="71"/>
      <c r="AZ43" s="75"/>
      <c r="BA43" s="72"/>
      <c r="BB43" s="75"/>
      <c r="BC43" s="68"/>
      <c r="BD43" s="67"/>
      <c r="BE43" s="72"/>
      <c r="BF43" s="72"/>
      <c r="BG43" s="67"/>
      <c r="BH43" s="68"/>
      <c r="BI43" s="67"/>
      <c r="BJ43" s="106"/>
      <c r="BK43" s="67"/>
      <c r="BL43" s="67"/>
      <c r="BM43" s="106"/>
      <c r="BN43" s="73"/>
      <c r="BO43" s="74"/>
      <c r="BP43" s="74"/>
      <c r="BQ43" s="1051"/>
    </row>
    <row r="44" spans="1:84" ht="15" customHeight="1">
      <c r="B44" s="60"/>
      <c r="C44" s="1007"/>
      <c r="D44" s="1007"/>
      <c r="E44" s="1007"/>
      <c r="F44" s="1007"/>
      <c r="G44" s="1007"/>
      <c r="H44" s="1000"/>
      <c r="I44" s="1000"/>
      <c r="J44" s="1000"/>
      <c r="K44" s="1000"/>
      <c r="L44" s="1000"/>
      <c r="M44" s="1000"/>
      <c r="N44" s="1000"/>
      <c r="O44" s="1000"/>
      <c r="P44" s="1000"/>
      <c r="Q44" s="1000"/>
      <c r="R44" s="1000"/>
      <c r="S44" s="1000"/>
      <c r="T44" s="1000"/>
      <c r="U44" s="1000"/>
      <c r="AO44" s="68">
        <v>31</v>
      </c>
      <c r="AP44" s="68"/>
      <c r="AQ44" s="68"/>
      <c r="AR44" s="104"/>
      <c r="AS44" s="104"/>
      <c r="AT44" s="105"/>
      <c r="AU44" s="69"/>
      <c r="AV44" s="133" t="str">
        <f t="shared" ca="1" si="2"/>
        <v/>
      </c>
      <c r="AW44" s="69"/>
      <c r="AX44" s="70"/>
      <c r="AY44" s="71"/>
      <c r="AZ44" s="75"/>
      <c r="BA44" s="72"/>
      <c r="BB44" s="75"/>
      <c r="BC44" s="68"/>
      <c r="BD44" s="67"/>
      <c r="BE44" s="72"/>
      <c r="BF44" s="72"/>
      <c r="BG44" s="67"/>
      <c r="BH44" s="68"/>
      <c r="BI44" s="67"/>
      <c r="BJ44" s="106"/>
      <c r="BK44" s="67"/>
      <c r="BL44" s="67"/>
      <c r="BM44" s="106"/>
      <c r="BN44" s="73"/>
      <c r="BO44" s="74"/>
      <c r="BP44" s="74"/>
      <c r="BQ44" s="103"/>
    </row>
    <row r="45" spans="1:84" ht="15" customHeight="1">
      <c r="A45" s="12"/>
      <c r="C45" s="1001" t="s">
        <v>582</v>
      </c>
      <c r="D45" s="1001"/>
      <c r="E45" s="1001"/>
      <c r="F45" s="1001"/>
      <c r="G45" s="1001"/>
      <c r="H45" s="1000" t="s">
        <v>678</v>
      </c>
      <c r="I45" s="1000"/>
      <c r="J45" s="1000"/>
      <c r="K45" s="1000"/>
      <c r="L45" s="1000"/>
      <c r="M45" s="1000"/>
      <c r="N45" s="1000"/>
      <c r="O45" s="1000"/>
      <c r="P45" s="1000"/>
      <c r="Q45" s="1000"/>
      <c r="R45" s="1000"/>
      <c r="S45" s="1000"/>
      <c r="T45" s="1000"/>
      <c r="U45" s="1000"/>
      <c r="V45" s="12"/>
      <c r="W45" s="12"/>
      <c r="X45" s="12"/>
      <c r="AD45" s="12"/>
      <c r="AE45" s="12"/>
      <c r="AF45" s="12"/>
      <c r="AG45" s="12"/>
      <c r="AH45" s="12"/>
      <c r="AI45" s="12"/>
      <c r="AJ45" s="12"/>
      <c r="AK45" s="12"/>
      <c r="AL45" s="12"/>
      <c r="AM45" s="12"/>
      <c r="AN45" s="12"/>
      <c r="AO45" s="68">
        <v>32</v>
      </c>
      <c r="AP45" s="68"/>
      <c r="AQ45" s="68"/>
      <c r="AR45" s="104"/>
      <c r="AS45" s="104"/>
      <c r="AT45" s="105"/>
      <c r="AU45" s="69"/>
      <c r="AV45" s="133" t="str">
        <f t="shared" ca="1" si="2"/>
        <v/>
      </c>
      <c r="AW45" s="69"/>
      <c r="AX45" s="70"/>
      <c r="AY45" s="71"/>
      <c r="AZ45" s="75"/>
      <c r="BA45" s="72"/>
      <c r="BB45" s="75"/>
      <c r="BC45" s="68"/>
      <c r="BD45" s="67"/>
      <c r="BE45" s="72"/>
      <c r="BF45" s="72"/>
      <c r="BG45" s="67"/>
      <c r="BH45" s="68"/>
      <c r="BI45" s="67"/>
      <c r="BJ45" s="106"/>
      <c r="BK45" s="67"/>
      <c r="BL45" s="67"/>
      <c r="BM45" s="106"/>
      <c r="BN45" s="73"/>
      <c r="BO45" s="74"/>
      <c r="BP45" s="74"/>
      <c r="BQ45" s="103"/>
      <c r="BT45" s="12"/>
      <c r="BU45" s="12"/>
      <c r="BV45" s="12"/>
      <c r="BW45" s="12"/>
      <c r="BX45" s="12"/>
      <c r="BY45" s="12"/>
      <c r="BZ45" s="12"/>
      <c r="CA45" s="12"/>
      <c r="CB45" s="12"/>
      <c r="CC45" s="12"/>
      <c r="CD45" s="12"/>
      <c r="CE45" s="12"/>
      <c r="CF45" s="12"/>
    </row>
    <row r="46" spans="1:84" ht="15" customHeight="1">
      <c r="A46" s="12"/>
      <c r="C46" s="1001"/>
      <c r="D46" s="1001"/>
      <c r="E46" s="1001"/>
      <c r="F46" s="1001"/>
      <c r="G46" s="1001"/>
      <c r="H46" s="1000"/>
      <c r="I46" s="1000"/>
      <c r="J46" s="1000"/>
      <c r="K46" s="1000"/>
      <c r="L46" s="1000"/>
      <c r="M46" s="1000"/>
      <c r="N46" s="1000"/>
      <c r="O46" s="1000"/>
      <c r="P46" s="1000"/>
      <c r="Q46" s="1000"/>
      <c r="R46" s="1000"/>
      <c r="S46" s="1000"/>
      <c r="T46" s="1000"/>
      <c r="U46" s="1000"/>
      <c r="V46" s="12"/>
      <c r="W46" s="12"/>
      <c r="X46" s="12"/>
      <c r="AD46" s="12"/>
      <c r="AE46" s="12"/>
      <c r="AF46" s="12"/>
      <c r="AG46" s="12"/>
      <c r="AH46" s="12"/>
      <c r="AI46" s="12"/>
      <c r="AJ46" s="12"/>
      <c r="AK46" s="12"/>
      <c r="AL46" s="12"/>
      <c r="AM46" s="12"/>
      <c r="AN46" s="12"/>
      <c r="AO46" s="68">
        <v>33</v>
      </c>
      <c r="AP46" s="68"/>
      <c r="AQ46" s="68"/>
      <c r="AR46" s="104"/>
      <c r="AS46" s="104"/>
      <c r="AT46" s="105"/>
      <c r="AU46" s="69"/>
      <c r="AV46" s="133" t="str">
        <f t="shared" ca="1" si="2"/>
        <v/>
      </c>
      <c r="AW46" s="69"/>
      <c r="AX46" s="70"/>
      <c r="AY46" s="71"/>
      <c r="AZ46" s="75"/>
      <c r="BA46" s="72"/>
      <c r="BB46" s="75"/>
      <c r="BC46" s="68"/>
      <c r="BD46" s="67"/>
      <c r="BE46" s="72"/>
      <c r="BF46" s="72"/>
      <c r="BG46" s="67"/>
      <c r="BH46" s="68"/>
      <c r="BI46" s="67"/>
      <c r="BJ46" s="106"/>
      <c r="BK46" s="67"/>
      <c r="BL46" s="67"/>
      <c r="BM46" s="106"/>
      <c r="BN46" s="73"/>
      <c r="BO46" s="74"/>
      <c r="BP46" s="74"/>
      <c r="BT46" s="12"/>
      <c r="BU46" s="12"/>
      <c r="BV46" s="12"/>
      <c r="BW46" s="12"/>
      <c r="BX46" s="12"/>
      <c r="BY46" s="12"/>
      <c r="BZ46" s="12"/>
      <c r="CA46" s="12"/>
      <c r="CB46" s="12"/>
      <c r="CC46" s="12"/>
      <c r="CD46" s="12"/>
      <c r="CE46" s="12"/>
      <c r="CF46" s="12"/>
    </row>
    <row r="47" spans="1:84" ht="15" customHeight="1">
      <c r="A47" s="12"/>
      <c r="C47" s="94"/>
      <c r="D47" s="94"/>
      <c r="E47" s="94"/>
      <c r="F47" s="94"/>
      <c r="G47" s="94"/>
      <c r="H47" s="1000" t="s">
        <v>679</v>
      </c>
      <c r="I47" s="1000"/>
      <c r="J47" s="1000"/>
      <c r="K47" s="1000"/>
      <c r="L47" s="1000"/>
      <c r="M47" s="1000"/>
      <c r="N47" s="1000"/>
      <c r="O47" s="1000"/>
      <c r="P47" s="1000"/>
      <c r="Q47" s="1000"/>
      <c r="R47" s="1000"/>
      <c r="S47" s="1000"/>
      <c r="T47" s="1000"/>
      <c r="U47" s="1000"/>
      <c r="V47" s="12"/>
      <c r="W47" s="12"/>
      <c r="X47" s="12"/>
      <c r="AD47" s="12"/>
      <c r="AE47" s="12"/>
      <c r="AF47" s="12"/>
      <c r="AG47" s="12"/>
      <c r="AH47" s="12"/>
      <c r="AI47" s="12"/>
      <c r="AJ47" s="12"/>
      <c r="AK47" s="12"/>
      <c r="AL47" s="12"/>
      <c r="AM47" s="12"/>
      <c r="AN47" s="12"/>
      <c r="AO47" s="68">
        <v>34</v>
      </c>
      <c r="AP47" s="68"/>
      <c r="AQ47" s="68"/>
      <c r="AR47" s="104"/>
      <c r="AS47" s="104"/>
      <c r="AT47" s="105"/>
      <c r="AU47" s="69"/>
      <c r="AV47" s="133" t="str">
        <f t="shared" ca="1" si="2"/>
        <v/>
      </c>
      <c r="AW47" s="69"/>
      <c r="AX47" s="70"/>
      <c r="AY47" s="71"/>
      <c r="AZ47" s="75"/>
      <c r="BA47" s="72"/>
      <c r="BB47" s="75"/>
      <c r="BC47" s="68"/>
      <c r="BD47" s="67"/>
      <c r="BE47" s="72"/>
      <c r="BF47" s="72"/>
      <c r="BG47" s="67"/>
      <c r="BH47" s="68"/>
      <c r="BI47" s="67"/>
      <c r="BJ47" s="106"/>
      <c r="BK47" s="67"/>
      <c r="BL47" s="67"/>
      <c r="BM47" s="106"/>
      <c r="BN47" s="73"/>
      <c r="BO47" s="74"/>
      <c r="BP47" s="74"/>
      <c r="BT47" s="12"/>
      <c r="BU47" s="12"/>
      <c r="BV47" s="12"/>
      <c r="BW47" s="12"/>
      <c r="BX47" s="12"/>
      <c r="BY47" s="12"/>
      <c r="BZ47" s="12"/>
      <c r="CA47" s="12"/>
      <c r="CB47" s="12"/>
      <c r="CC47" s="12"/>
      <c r="CD47" s="12"/>
      <c r="CE47" s="12"/>
      <c r="CF47" s="12"/>
    </row>
    <row r="48" spans="1:84" ht="15" customHeight="1">
      <c r="A48" s="12"/>
      <c r="C48" s="94"/>
      <c r="D48" s="94"/>
      <c r="E48" s="94"/>
      <c r="F48" s="94"/>
      <c r="G48" s="94"/>
      <c r="H48" s="1000"/>
      <c r="I48" s="1000"/>
      <c r="J48" s="1000"/>
      <c r="K48" s="1000"/>
      <c r="L48" s="1000"/>
      <c r="M48" s="1000"/>
      <c r="N48" s="1000"/>
      <c r="O48" s="1000"/>
      <c r="P48" s="1000"/>
      <c r="Q48" s="1000"/>
      <c r="R48" s="1000"/>
      <c r="S48" s="1000"/>
      <c r="T48" s="1000"/>
      <c r="U48" s="1000"/>
      <c r="V48" s="12"/>
      <c r="W48" s="12"/>
      <c r="X48" s="12"/>
      <c r="AD48" s="12"/>
      <c r="AE48" s="12"/>
      <c r="AF48" s="12"/>
      <c r="AG48" s="12"/>
      <c r="AH48" s="12"/>
      <c r="AI48" s="12"/>
      <c r="AJ48" s="12"/>
      <c r="AK48" s="12"/>
      <c r="AL48" s="12"/>
      <c r="AM48" s="12"/>
      <c r="AN48" s="12"/>
      <c r="AO48" s="68">
        <v>35</v>
      </c>
      <c r="AP48" s="68"/>
      <c r="AQ48" s="68"/>
      <c r="AR48" s="104"/>
      <c r="AS48" s="104"/>
      <c r="AT48" s="105"/>
      <c r="AU48" s="69"/>
      <c r="AV48" s="133" t="str">
        <f t="shared" ca="1" si="2"/>
        <v/>
      </c>
      <c r="AW48" s="69"/>
      <c r="AX48" s="70"/>
      <c r="AY48" s="71"/>
      <c r="AZ48" s="75"/>
      <c r="BA48" s="72"/>
      <c r="BB48" s="75"/>
      <c r="BC48" s="68"/>
      <c r="BD48" s="67"/>
      <c r="BE48" s="72"/>
      <c r="BF48" s="72"/>
      <c r="BG48" s="67"/>
      <c r="BH48" s="68"/>
      <c r="BI48" s="67"/>
      <c r="BJ48" s="106"/>
      <c r="BK48" s="67"/>
      <c r="BL48" s="67"/>
      <c r="BM48" s="106"/>
      <c r="BN48" s="73"/>
      <c r="BO48" s="74"/>
      <c r="BP48" s="74"/>
      <c r="BQ48" s="12"/>
      <c r="BR48" s="12"/>
      <c r="BS48" s="12"/>
      <c r="BT48" s="12"/>
      <c r="BU48" s="12"/>
      <c r="BV48" s="12"/>
      <c r="BW48" s="12"/>
      <c r="BX48" s="12"/>
      <c r="BY48" s="12"/>
      <c r="BZ48" s="12"/>
      <c r="CA48" s="12"/>
      <c r="CB48" s="12"/>
      <c r="CC48" s="12"/>
      <c r="CD48" s="12"/>
      <c r="CE48" s="12"/>
      <c r="CF48" s="12"/>
    </row>
    <row r="49" spans="1:84" ht="15" customHeight="1">
      <c r="A49" s="12"/>
      <c r="C49" s="93"/>
      <c r="D49" s="39"/>
      <c r="E49" s="39"/>
      <c r="F49" s="39"/>
      <c r="G49" s="94"/>
      <c r="H49" s="1001" t="s">
        <v>680</v>
      </c>
      <c r="I49" s="1001"/>
      <c r="J49" s="1001"/>
      <c r="K49" s="1001"/>
      <c r="L49" s="1001"/>
      <c r="M49" s="1001"/>
      <c r="N49" s="1001"/>
      <c r="O49" s="1001"/>
      <c r="P49" s="1001"/>
      <c r="Q49" s="1001"/>
      <c r="R49" s="1001"/>
      <c r="S49" s="1001"/>
      <c r="T49" s="1001"/>
      <c r="U49" s="1001"/>
      <c r="V49" s="12"/>
      <c r="W49" s="12"/>
      <c r="X49" s="12"/>
      <c r="AD49" s="12"/>
      <c r="AE49" s="12"/>
      <c r="AF49" s="12"/>
      <c r="AG49" s="12"/>
      <c r="AH49" s="12"/>
      <c r="AI49" s="12"/>
      <c r="AJ49" s="12"/>
      <c r="AK49" s="12"/>
      <c r="AL49" s="12"/>
      <c r="AM49" s="12"/>
      <c r="AN49" s="12"/>
      <c r="AO49" s="68">
        <v>36</v>
      </c>
      <c r="AP49" s="68"/>
      <c r="AQ49" s="68"/>
      <c r="AR49" s="104"/>
      <c r="AS49" s="104"/>
      <c r="AT49" s="105"/>
      <c r="AU49" s="69"/>
      <c r="AV49" s="133" t="str">
        <f t="shared" ca="1" si="2"/>
        <v/>
      </c>
      <c r="AW49" s="69"/>
      <c r="AX49" s="70"/>
      <c r="AY49" s="71"/>
      <c r="AZ49" s="75"/>
      <c r="BA49" s="72"/>
      <c r="BB49" s="75"/>
      <c r="BC49" s="68"/>
      <c r="BD49" s="67"/>
      <c r="BE49" s="72"/>
      <c r="BF49" s="72"/>
      <c r="BG49" s="67"/>
      <c r="BH49" s="68"/>
      <c r="BI49" s="67"/>
      <c r="BJ49" s="106"/>
      <c r="BK49" s="67"/>
      <c r="BL49" s="67"/>
      <c r="BM49" s="106"/>
      <c r="BN49" s="73"/>
      <c r="BO49" s="74"/>
      <c r="BP49" s="74"/>
      <c r="BQ49" s="12"/>
      <c r="BR49" s="12"/>
      <c r="BS49" s="12"/>
      <c r="BT49" s="12"/>
      <c r="BU49" s="12"/>
      <c r="BV49" s="12"/>
      <c r="BW49" s="12"/>
      <c r="BX49" s="12"/>
      <c r="BY49" s="12"/>
      <c r="BZ49" s="12"/>
      <c r="CA49" s="12"/>
      <c r="CB49" s="12"/>
      <c r="CC49" s="12"/>
      <c r="CD49" s="12"/>
      <c r="CE49" s="12"/>
      <c r="CF49" s="12"/>
    </row>
    <row r="50" spans="1:84" ht="15" customHeight="1">
      <c r="A50" s="12"/>
      <c r="C50" s="93"/>
      <c r="D50" s="39"/>
      <c r="E50" s="39"/>
      <c r="F50" s="39"/>
      <c r="G50" s="94"/>
      <c r="H50" s="1001"/>
      <c r="I50" s="1001"/>
      <c r="J50" s="1001"/>
      <c r="K50" s="1001"/>
      <c r="L50" s="1001"/>
      <c r="M50" s="1001"/>
      <c r="N50" s="1001"/>
      <c r="O50" s="1001"/>
      <c r="P50" s="1001"/>
      <c r="Q50" s="1001"/>
      <c r="R50" s="1001"/>
      <c r="S50" s="1001"/>
      <c r="T50" s="1001"/>
      <c r="U50" s="1001"/>
      <c r="V50" s="12"/>
      <c r="W50" s="12"/>
      <c r="X50" s="12"/>
      <c r="AD50" s="12"/>
      <c r="AE50" s="12"/>
      <c r="AF50" s="12"/>
      <c r="AG50" s="12"/>
      <c r="AH50" s="12"/>
      <c r="AI50" s="12"/>
      <c r="AJ50" s="12"/>
      <c r="AK50" s="12"/>
      <c r="AL50" s="12"/>
      <c r="AM50" s="12"/>
      <c r="AN50" s="12"/>
      <c r="AO50" s="68">
        <v>37</v>
      </c>
      <c r="AP50" s="68"/>
      <c r="AQ50" s="68"/>
      <c r="AR50" s="104"/>
      <c r="AS50" s="104"/>
      <c r="AT50" s="105"/>
      <c r="AU50" s="69"/>
      <c r="AV50" s="133" t="str">
        <f t="shared" ca="1" si="2"/>
        <v/>
      </c>
      <c r="AW50" s="69"/>
      <c r="AX50" s="70"/>
      <c r="AY50" s="71"/>
      <c r="AZ50" s="75"/>
      <c r="BA50" s="72"/>
      <c r="BB50" s="75"/>
      <c r="BC50" s="68"/>
      <c r="BD50" s="67"/>
      <c r="BE50" s="72"/>
      <c r="BF50" s="72"/>
      <c r="BG50" s="67"/>
      <c r="BH50" s="68"/>
      <c r="BI50" s="67"/>
      <c r="BJ50" s="106"/>
      <c r="BK50" s="67"/>
      <c r="BL50" s="67"/>
      <c r="BM50" s="106"/>
      <c r="BN50" s="73"/>
      <c r="BO50" s="74"/>
      <c r="BP50" s="74"/>
      <c r="BQ50" s="12"/>
      <c r="BR50" s="12"/>
      <c r="BS50" s="12"/>
      <c r="BT50" s="12"/>
      <c r="BU50" s="12"/>
      <c r="BV50" s="12"/>
      <c r="BW50" s="12"/>
      <c r="BX50" s="12"/>
      <c r="BY50" s="12"/>
      <c r="BZ50" s="12"/>
      <c r="CA50" s="12"/>
      <c r="CB50" s="12"/>
      <c r="CC50" s="12"/>
      <c r="CD50" s="12"/>
      <c r="CE50" s="12"/>
      <c r="CF50" s="12"/>
    </row>
    <row r="51" spans="1:84" ht="15" customHeight="1">
      <c r="A51" s="12"/>
      <c r="C51" s="93"/>
      <c r="D51" s="39"/>
      <c r="E51" s="39"/>
      <c r="F51" s="39"/>
      <c r="G51" s="94"/>
      <c r="H51" s="94"/>
      <c r="I51" s="94"/>
      <c r="J51" s="94"/>
      <c r="K51" s="94"/>
      <c r="L51" s="94"/>
      <c r="M51" s="94"/>
      <c r="N51" s="94"/>
      <c r="O51" s="94"/>
      <c r="P51" s="94"/>
      <c r="Q51" s="94"/>
      <c r="R51" s="94"/>
      <c r="S51" s="94"/>
      <c r="T51" s="94"/>
      <c r="U51" s="94"/>
      <c r="V51" s="12"/>
      <c r="W51" s="12"/>
      <c r="X51" s="12"/>
      <c r="AD51" s="12"/>
      <c r="AE51" s="12"/>
      <c r="AF51" s="12"/>
      <c r="AG51" s="12"/>
      <c r="AH51" s="12"/>
      <c r="AI51" s="12"/>
      <c r="AJ51" s="12"/>
      <c r="AK51" s="12"/>
      <c r="AL51" s="12"/>
      <c r="AM51" s="12"/>
      <c r="AN51" s="12"/>
      <c r="AO51" s="68">
        <v>38</v>
      </c>
      <c r="AP51" s="68"/>
      <c r="AQ51" s="68"/>
      <c r="AR51" s="104"/>
      <c r="AS51" s="104"/>
      <c r="AT51" s="105"/>
      <c r="AU51" s="69"/>
      <c r="AV51" s="133" t="str">
        <f t="shared" ca="1" si="2"/>
        <v/>
      </c>
      <c r="AW51" s="69"/>
      <c r="AX51" s="70"/>
      <c r="AY51" s="71"/>
      <c r="AZ51" s="75"/>
      <c r="BA51" s="72"/>
      <c r="BB51" s="75"/>
      <c r="BC51" s="68"/>
      <c r="BD51" s="67"/>
      <c r="BE51" s="72"/>
      <c r="BF51" s="72"/>
      <c r="BG51" s="67"/>
      <c r="BH51" s="68"/>
      <c r="BI51" s="67"/>
      <c r="BJ51" s="106"/>
      <c r="BK51" s="67"/>
      <c r="BL51" s="67"/>
      <c r="BM51" s="106"/>
      <c r="BN51" s="73"/>
      <c r="BO51" s="74"/>
      <c r="BP51" s="74"/>
      <c r="BQ51" s="12"/>
      <c r="BR51" s="12"/>
      <c r="BS51" s="12"/>
      <c r="BT51" s="12"/>
      <c r="BU51" s="12"/>
      <c r="BV51" s="12"/>
      <c r="BW51" s="12"/>
      <c r="BX51" s="12"/>
      <c r="BY51" s="12"/>
      <c r="BZ51" s="12"/>
      <c r="CA51" s="12"/>
      <c r="CB51" s="12"/>
      <c r="CC51" s="12"/>
      <c r="CD51" s="12"/>
      <c r="CE51" s="12"/>
      <c r="CF51" s="12"/>
    </row>
    <row r="52" spans="1:84" ht="26.25" customHeight="1">
      <c r="A52" s="1030" t="s">
        <v>450</v>
      </c>
      <c r="B52" s="1031"/>
      <c r="C52" s="1032"/>
      <c r="U52" s="66"/>
      <c r="X52" s="676" t="s">
        <v>447</v>
      </c>
      <c r="Y52" s="757"/>
      <c r="Z52" s="758"/>
      <c r="AA52" s="49"/>
      <c r="AB52" s="49"/>
      <c r="AC52" s="49"/>
      <c r="AD52" s="49"/>
      <c r="AE52" s="49"/>
      <c r="AF52" s="49"/>
      <c r="AG52" s="49"/>
      <c r="AH52" s="49"/>
      <c r="AI52" s="49"/>
      <c r="AJ52" s="49"/>
      <c r="AK52" s="49"/>
      <c r="AL52" s="228"/>
      <c r="AN52" s="12"/>
      <c r="AO52" s="68">
        <v>39</v>
      </c>
      <c r="AP52" s="68"/>
      <c r="AQ52" s="68"/>
      <c r="AR52" s="104"/>
      <c r="AS52" s="104"/>
      <c r="AT52" s="105"/>
      <c r="AU52" s="69"/>
      <c r="AV52" s="133" t="str">
        <f t="shared" ca="1" si="2"/>
        <v/>
      </c>
      <c r="AW52" s="69"/>
      <c r="AX52" s="70"/>
      <c r="AY52" s="71"/>
      <c r="AZ52" s="75"/>
      <c r="BA52" s="72"/>
      <c r="BB52" s="75"/>
      <c r="BC52" s="68"/>
      <c r="BD52" s="67"/>
      <c r="BE52" s="72"/>
      <c r="BF52" s="72"/>
      <c r="BG52" s="67"/>
      <c r="BH52" s="68"/>
      <c r="BI52" s="67"/>
      <c r="BJ52" s="106"/>
      <c r="BK52" s="67"/>
      <c r="BL52" s="67"/>
      <c r="BM52" s="106"/>
      <c r="BN52" s="73"/>
      <c r="BO52" s="74"/>
      <c r="BP52" s="74"/>
      <c r="BQ52" s="12"/>
      <c r="BR52" s="12"/>
      <c r="BS52" s="12"/>
      <c r="BT52" s="12"/>
      <c r="BU52" s="12"/>
      <c r="BV52" s="12"/>
      <c r="BW52" s="12"/>
      <c r="BX52" s="12"/>
      <c r="BY52" s="12"/>
      <c r="BZ52" s="12"/>
      <c r="CA52" s="12"/>
      <c r="CB52" s="12"/>
      <c r="CC52" s="12"/>
      <c r="CD52" s="12"/>
      <c r="CE52" s="12"/>
      <c r="CF52" s="12"/>
    </row>
    <row r="53" spans="1:84" ht="26.25" customHeight="1">
      <c r="X53" s="762"/>
      <c r="Y53" s="763"/>
      <c r="Z53" s="764"/>
      <c r="AA53" s="229"/>
      <c r="AB53" s="229"/>
      <c r="AC53" s="229"/>
      <c r="AD53" s="229"/>
      <c r="AE53" s="229"/>
      <c r="AF53" s="229"/>
      <c r="AG53" s="229"/>
      <c r="AH53" s="229"/>
      <c r="AI53" s="229"/>
      <c r="AJ53" s="229"/>
      <c r="AK53" s="229"/>
      <c r="AL53" s="230"/>
      <c r="AO53" s="68">
        <v>40</v>
      </c>
      <c r="AP53" s="68"/>
      <c r="AQ53" s="68"/>
      <c r="AR53" s="104"/>
      <c r="AS53" s="104"/>
      <c r="AT53" s="105"/>
      <c r="AU53" s="69"/>
      <c r="AV53" s="133" t="str">
        <f t="shared" ca="1" si="2"/>
        <v/>
      </c>
      <c r="AW53" s="69"/>
      <c r="AX53" s="70"/>
      <c r="AY53" s="71"/>
      <c r="AZ53" s="75"/>
      <c r="BA53" s="72"/>
      <c r="BB53" s="75"/>
      <c r="BC53" s="68"/>
      <c r="BD53" s="67"/>
      <c r="BE53" s="72"/>
      <c r="BF53" s="72"/>
      <c r="BG53" s="67"/>
      <c r="BH53" s="68"/>
      <c r="BI53" s="67"/>
      <c r="BJ53" s="106"/>
      <c r="BK53" s="67"/>
      <c r="BL53" s="67"/>
      <c r="BM53" s="106"/>
      <c r="BN53" s="73"/>
      <c r="BO53" s="74"/>
      <c r="BP53" s="74"/>
      <c r="BQ53" s="12"/>
      <c r="BR53" s="12"/>
      <c r="BS53" s="12"/>
    </row>
    <row r="54" spans="1:84" ht="26.25" customHeight="1">
      <c r="F54" s="1022" t="s">
        <v>104</v>
      </c>
      <c r="G54" s="1022"/>
      <c r="H54" s="1022"/>
      <c r="I54" s="1022"/>
      <c r="J54" s="1022"/>
      <c r="K54" s="1022"/>
      <c r="AB54" s="59"/>
      <c r="AC54" s="59"/>
      <c r="AD54" s="59"/>
      <c r="AE54" s="59"/>
      <c r="AF54" s="59"/>
      <c r="AG54" s="59"/>
      <c r="AH54" s="59"/>
      <c r="AI54" s="1023" t="str">
        <f>IF(初期入力!$E$11="","",初期入力!$E$11)</f>
        <v/>
      </c>
      <c r="AJ54" s="1024"/>
      <c r="AK54" s="1024"/>
      <c r="AL54" s="1024"/>
      <c r="AO54" s="68">
        <v>41</v>
      </c>
      <c r="AP54" s="68"/>
      <c r="AQ54" s="68"/>
      <c r="AR54" s="104"/>
      <c r="AS54" s="104"/>
      <c r="AT54" s="105"/>
      <c r="AU54" s="69"/>
      <c r="AV54" s="133" t="str">
        <f t="shared" ca="1" si="2"/>
        <v/>
      </c>
      <c r="AW54" s="69"/>
      <c r="AX54" s="70"/>
      <c r="AY54" s="71"/>
      <c r="AZ54" s="75"/>
      <c r="BA54" s="72"/>
      <c r="BB54" s="75"/>
      <c r="BC54" s="68"/>
      <c r="BD54" s="67"/>
      <c r="BE54" s="72"/>
      <c r="BF54" s="72"/>
      <c r="BG54" s="67"/>
      <c r="BH54" s="68"/>
      <c r="BI54" s="67"/>
      <c r="BJ54" s="106"/>
      <c r="BK54" s="67"/>
      <c r="BL54" s="67"/>
      <c r="BM54" s="106"/>
      <c r="BN54" s="73"/>
      <c r="BO54" s="74"/>
      <c r="BP54" s="74"/>
      <c r="BQ54" s="12"/>
      <c r="BR54" s="12"/>
      <c r="BS54" s="12"/>
    </row>
    <row r="55" spans="1:84" ht="26.25" customHeight="1">
      <c r="I55" s="1028"/>
      <c r="J55" s="1029"/>
      <c r="K55" s="1029"/>
      <c r="AK55" s="79"/>
      <c r="AL55" s="78"/>
      <c r="AM55" s="78"/>
      <c r="AO55" s="68">
        <v>42</v>
      </c>
      <c r="AP55" s="68"/>
      <c r="AQ55" s="68"/>
      <c r="AR55" s="104"/>
      <c r="AS55" s="104"/>
      <c r="AT55" s="105"/>
      <c r="AU55" s="69"/>
      <c r="AV55" s="133" t="str">
        <f t="shared" ca="1" si="2"/>
        <v/>
      </c>
      <c r="AW55" s="69"/>
      <c r="AX55" s="70"/>
      <c r="AY55" s="71"/>
      <c r="AZ55" s="75"/>
      <c r="BA55" s="72"/>
      <c r="BB55" s="75"/>
      <c r="BC55" s="68"/>
      <c r="BD55" s="67"/>
      <c r="BE55" s="72"/>
      <c r="BF55" s="72"/>
      <c r="BG55" s="67"/>
      <c r="BH55" s="68"/>
      <c r="BI55" s="67"/>
      <c r="BJ55" s="106"/>
      <c r="BK55" s="67"/>
      <c r="BL55" s="67"/>
      <c r="BM55" s="106"/>
      <c r="BN55" s="73"/>
      <c r="BO55" s="74"/>
      <c r="BP55" s="74"/>
      <c r="BQ55" s="12"/>
      <c r="BR55" s="12"/>
      <c r="BS55" s="12"/>
    </row>
    <row r="56" spans="1:84" ht="26.25" customHeight="1">
      <c r="C56" s="58" t="s">
        <v>50</v>
      </c>
      <c r="D56" s="1025" t="e">
        <f>IF(初期入力!#REF!="","",初期入力!#REF!)</f>
        <v>#REF!</v>
      </c>
      <c r="E56" s="1025"/>
      <c r="F56" s="1025"/>
      <c r="G56" s="1025"/>
      <c r="AO56" s="68">
        <v>43</v>
      </c>
      <c r="AP56" s="68"/>
      <c r="AQ56" s="68"/>
      <c r="AR56" s="104"/>
      <c r="AS56" s="104"/>
      <c r="AT56" s="105"/>
      <c r="AU56" s="69"/>
      <c r="AV56" s="133" t="str">
        <f t="shared" ca="1" si="2"/>
        <v/>
      </c>
      <c r="AW56" s="69"/>
      <c r="AX56" s="70"/>
      <c r="AY56" s="71"/>
      <c r="AZ56" s="75"/>
      <c r="BA56" s="72"/>
      <c r="BB56" s="75"/>
      <c r="BC56" s="68"/>
      <c r="BD56" s="67"/>
      <c r="BE56" s="72"/>
      <c r="BF56" s="72"/>
      <c r="BG56" s="67"/>
      <c r="BH56" s="68"/>
      <c r="BI56" s="67"/>
      <c r="BJ56" s="106"/>
      <c r="BK56" s="67"/>
      <c r="BL56" s="67"/>
      <c r="BM56" s="106"/>
      <c r="BN56" s="73"/>
      <c r="BO56" s="74"/>
      <c r="BP56" s="74"/>
      <c r="BT56" s="96"/>
      <c r="BU56" s="96"/>
      <c r="BV56" s="96"/>
      <c r="BW56" s="96"/>
      <c r="BX56" s="96"/>
    </row>
    <row r="57" spans="1:84" ht="26.25" customHeight="1">
      <c r="C57" s="58" t="s">
        <v>105</v>
      </c>
      <c r="D57" s="1026" t="e">
        <f>IF(初期入力!#REF!="","",初期入力!#REF!)</f>
        <v>#REF!</v>
      </c>
      <c r="E57" s="1026"/>
      <c r="F57" s="1026"/>
      <c r="G57" s="1026"/>
      <c r="H57" t="s">
        <v>805</v>
      </c>
      <c r="R57" s="58"/>
      <c r="U57" s="1033" t="s">
        <v>727</v>
      </c>
      <c r="V57" s="1033"/>
      <c r="W57" s="1033"/>
      <c r="X57" s="1033"/>
      <c r="Y57" s="1033"/>
      <c r="Z57" s="1027" t="str">
        <f>IF(初期入力!$E$17="","",初期入力!$E$17)</f>
        <v/>
      </c>
      <c r="AA57" s="1027"/>
      <c r="AB57" s="1027"/>
      <c r="AC57" s="1027"/>
      <c r="AD57" s="1027"/>
      <c r="AE57" s="1027"/>
      <c r="AF57" s="1027"/>
      <c r="AG57" s="1027"/>
      <c r="AH57" s="1027"/>
      <c r="AI57" s="1027"/>
      <c r="AJ57" s="1027"/>
      <c r="AK57" s="1027"/>
      <c r="AL57" s="227" t="s">
        <v>805</v>
      </c>
      <c r="AO57" s="68">
        <v>44</v>
      </c>
      <c r="AP57" s="68"/>
      <c r="AQ57" s="68"/>
      <c r="AR57" s="104"/>
      <c r="AS57" s="104"/>
      <c r="AT57" s="105"/>
      <c r="AU57" s="69"/>
      <c r="AV57" s="133" t="str">
        <f t="shared" ca="1" si="2"/>
        <v/>
      </c>
      <c r="AW57" s="69"/>
      <c r="AX57" s="70"/>
      <c r="AY57" s="71"/>
      <c r="AZ57" s="75"/>
      <c r="BA57" s="72"/>
      <c r="BB57" s="75"/>
      <c r="BC57" s="68"/>
      <c r="BD57" s="67"/>
      <c r="BE57" s="72"/>
      <c r="BF57" s="72"/>
      <c r="BG57" s="67"/>
      <c r="BH57" s="68"/>
      <c r="BI57" s="67"/>
      <c r="BJ57" s="106"/>
      <c r="BK57" s="67"/>
      <c r="BL57" s="67"/>
      <c r="BM57" s="106"/>
      <c r="BN57" s="73"/>
      <c r="BO57" s="74"/>
      <c r="BP57" s="74"/>
      <c r="BT57" s="94"/>
      <c r="BU57" s="94"/>
      <c r="BV57" s="94"/>
      <c r="BW57" s="94"/>
      <c r="BX57" s="94"/>
    </row>
    <row r="58" spans="1:84" ht="26.25" customHeight="1">
      <c r="R58" s="58"/>
      <c r="W58" s="55"/>
      <c r="X58" s="55"/>
      <c r="Y58" s="55"/>
      <c r="Z58" s="55"/>
      <c r="AA58" s="55"/>
      <c r="AB58" s="55"/>
      <c r="AC58" s="55"/>
      <c r="AD58" s="55"/>
      <c r="AE58" s="55"/>
      <c r="AF58" s="55"/>
      <c r="AG58" s="55"/>
      <c r="AH58" s="55"/>
      <c r="AI58" s="53"/>
      <c r="AO58" s="68">
        <v>45</v>
      </c>
      <c r="AP58" s="68"/>
      <c r="AQ58" s="68"/>
      <c r="AR58" s="104"/>
      <c r="AS58" s="104"/>
      <c r="AT58" s="105"/>
      <c r="AU58" s="69"/>
      <c r="AV58" s="133" t="str">
        <f t="shared" ca="1" si="2"/>
        <v/>
      </c>
      <c r="AW58" s="69"/>
      <c r="AX58" s="70"/>
      <c r="AY58" s="71"/>
      <c r="AZ58" s="75"/>
      <c r="BA58" s="72"/>
      <c r="BB58" s="75"/>
      <c r="BC58" s="68"/>
      <c r="BD58" s="67"/>
      <c r="BE58" s="72"/>
      <c r="BF58" s="72"/>
      <c r="BG58" s="67"/>
      <c r="BH58" s="68"/>
      <c r="BI58" s="67"/>
      <c r="BJ58" s="106"/>
      <c r="BK58" s="67"/>
      <c r="BL58" s="67"/>
      <c r="BM58" s="106"/>
      <c r="BN58" s="73"/>
      <c r="BO58" s="74"/>
      <c r="BP58" s="74"/>
      <c r="BT58" s="94"/>
      <c r="BU58" s="94"/>
      <c r="BV58" s="94"/>
      <c r="BW58" s="94"/>
      <c r="BX58" s="94"/>
    </row>
    <row r="59" spans="1:84" ht="12" customHeight="1">
      <c r="A59" s="605" t="s">
        <v>676</v>
      </c>
      <c r="B59" s="1019" t="s">
        <v>446</v>
      </c>
      <c r="C59" s="335" t="s">
        <v>106</v>
      </c>
      <c r="D59" s="654" t="s">
        <v>439</v>
      </c>
      <c r="E59" s="654" t="s">
        <v>438</v>
      </c>
      <c r="F59" s="654" t="s">
        <v>107</v>
      </c>
      <c r="G59" s="654" t="s">
        <v>108</v>
      </c>
      <c r="H59" s="654" t="s">
        <v>485</v>
      </c>
      <c r="I59" s="1019" t="s">
        <v>820</v>
      </c>
      <c r="J59" s="279"/>
      <c r="K59" s="1019" t="s">
        <v>109</v>
      </c>
      <c r="L59" s="1021" t="s">
        <v>441</v>
      </c>
      <c r="M59" s="1019" t="s">
        <v>577</v>
      </c>
      <c r="N59" s="1036" t="s">
        <v>614</v>
      </c>
      <c r="O59" s="1036"/>
      <c r="P59" s="654" t="s">
        <v>110</v>
      </c>
      <c r="Q59" s="654"/>
      <c r="R59" s="654"/>
      <c r="S59" s="654"/>
      <c r="T59" s="654"/>
      <c r="U59" s="654"/>
      <c r="V59" s="654"/>
      <c r="W59" s="654"/>
      <c r="X59" s="654"/>
      <c r="Y59" s="654"/>
      <c r="Z59" s="654"/>
      <c r="AA59" s="654"/>
      <c r="AB59" s="654"/>
      <c r="AC59" s="654"/>
      <c r="AD59" s="654"/>
      <c r="AE59" s="624" t="s">
        <v>448</v>
      </c>
      <c r="AF59" s="625"/>
      <c r="AG59" s="625"/>
      <c r="AH59" s="625"/>
      <c r="AI59" s="625"/>
      <c r="AJ59" s="626"/>
      <c r="AK59" s="1034" t="s">
        <v>730</v>
      </c>
      <c r="AL59" s="1038" t="s">
        <v>579</v>
      </c>
      <c r="AM59" s="18"/>
      <c r="AO59" s="68">
        <v>46</v>
      </c>
      <c r="AP59" s="68"/>
      <c r="AQ59" s="68"/>
      <c r="AR59" s="104"/>
      <c r="AS59" s="104"/>
      <c r="AT59" s="105"/>
      <c r="AU59" s="69"/>
      <c r="AV59" s="133" t="str">
        <f t="shared" ca="1" si="2"/>
        <v/>
      </c>
      <c r="AW59" s="69"/>
      <c r="AX59" s="70"/>
      <c r="AY59" s="71"/>
      <c r="AZ59" s="75"/>
      <c r="BA59" s="72"/>
      <c r="BB59" s="75"/>
      <c r="BC59" s="68"/>
      <c r="BD59" s="67"/>
      <c r="BE59" s="72"/>
      <c r="BF59" s="72"/>
      <c r="BG59" s="67"/>
      <c r="BH59" s="68"/>
      <c r="BI59" s="67"/>
      <c r="BJ59" s="106"/>
      <c r="BK59" s="67"/>
      <c r="BL59" s="67"/>
      <c r="BM59" s="106"/>
      <c r="BN59" s="73"/>
      <c r="BO59" s="74"/>
      <c r="BP59" s="74"/>
      <c r="BQ59" s="96"/>
      <c r="BR59" s="96"/>
      <c r="BS59" s="96"/>
    </row>
    <row r="60" spans="1:84" ht="12" customHeight="1">
      <c r="A60" s="605"/>
      <c r="B60" s="1019"/>
      <c r="C60" s="1037" t="s">
        <v>111</v>
      </c>
      <c r="D60" s="654"/>
      <c r="E60" s="654"/>
      <c r="F60" s="957"/>
      <c r="G60" s="957"/>
      <c r="H60" s="957"/>
      <c r="I60" s="1020"/>
      <c r="J60" s="300"/>
      <c r="K60" s="1020"/>
      <c r="L60" s="1021"/>
      <c r="M60" s="1020"/>
      <c r="N60" s="1035" t="s">
        <v>677</v>
      </c>
      <c r="O60" s="1035"/>
      <c r="P60" s="957"/>
      <c r="Q60" s="957"/>
      <c r="R60" s="957"/>
      <c r="S60" s="957"/>
      <c r="T60" s="957"/>
      <c r="U60" s="957"/>
      <c r="V60" s="957"/>
      <c r="W60" s="957"/>
      <c r="X60" s="957"/>
      <c r="Y60" s="957"/>
      <c r="Z60" s="957"/>
      <c r="AA60" s="957"/>
      <c r="AB60" s="957"/>
      <c r="AC60" s="957"/>
      <c r="AD60" s="957"/>
      <c r="AE60" s="337"/>
      <c r="AF60" s="338"/>
      <c r="AG60" s="338"/>
      <c r="AH60" s="338"/>
      <c r="AI60" s="338"/>
      <c r="AJ60" s="339"/>
      <c r="AK60" s="1034"/>
      <c r="AL60" s="1039"/>
      <c r="AM60" s="18"/>
      <c r="AO60" s="68">
        <v>47</v>
      </c>
      <c r="AP60" s="68"/>
      <c r="AQ60" s="68"/>
      <c r="AR60" s="104"/>
      <c r="AS60" s="104"/>
      <c r="AT60" s="105"/>
      <c r="AU60" s="69"/>
      <c r="AV60" s="133" t="str">
        <f t="shared" ca="1" si="2"/>
        <v/>
      </c>
      <c r="AW60" s="69"/>
      <c r="AX60" s="70"/>
      <c r="AY60" s="71"/>
      <c r="AZ60" s="75"/>
      <c r="BA60" s="72"/>
      <c r="BB60" s="75"/>
      <c r="BC60" s="68"/>
      <c r="BD60" s="67"/>
      <c r="BE60" s="72"/>
      <c r="BF60" s="72"/>
      <c r="BG60" s="67"/>
      <c r="BH60" s="68"/>
      <c r="BI60" s="67"/>
      <c r="BJ60" s="106"/>
      <c r="BK60" s="67"/>
      <c r="BL60" s="67"/>
      <c r="BM60" s="106"/>
      <c r="BN60" s="73"/>
      <c r="BO60" s="74"/>
      <c r="BP60" s="74"/>
      <c r="BQ60" s="94"/>
      <c r="BR60" s="94"/>
      <c r="BS60" s="94"/>
    </row>
    <row r="61" spans="1:84" ht="12" customHeight="1">
      <c r="A61" s="605"/>
      <c r="B61" s="1019"/>
      <c r="C61" s="654"/>
      <c r="D61" s="654"/>
      <c r="E61" s="654"/>
      <c r="F61" s="302" t="s">
        <v>112</v>
      </c>
      <c r="G61" s="302" t="s">
        <v>113</v>
      </c>
      <c r="H61" s="302" t="s">
        <v>440</v>
      </c>
      <c r="I61" s="336" t="s">
        <v>820</v>
      </c>
      <c r="J61" s="302"/>
      <c r="K61" s="336" t="s">
        <v>114</v>
      </c>
      <c r="L61" s="605"/>
      <c r="M61" s="336" t="s">
        <v>576</v>
      </c>
      <c r="N61" s="1017" t="s">
        <v>612</v>
      </c>
      <c r="O61" s="1017"/>
      <c r="P61" s="1018" t="s">
        <v>578</v>
      </c>
      <c r="Q61" s="1018"/>
      <c r="R61" s="1018"/>
      <c r="S61" s="1018"/>
      <c r="T61" s="1018"/>
      <c r="U61" s="1041" t="s">
        <v>115</v>
      </c>
      <c r="V61" s="1041"/>
      <c r="W61" s="1041"/>
      <c r="X61" s="1041"/>
      <c r="Y61" s="1041"/>
      <c r="Z61" s="1041" t="s">
        <v>116</v>
      </c>
      <c r="AA61" s="1041"/>
      <c r="AB61" s="1041"/>
      <c r="AC61" s="1041"/>
      <c r="AD61" s="1041"/>
      <c r="AE61" s="723" t="s">
        <v>449</v>
      </c>
      <c r="AF61" s="642"/>
      <c r="AG61" s="642"/>
      <c r="AH61" s="642"/>
      <c r="AI61" s="642"/>
      <c r="AJ61" s="643"/>
      <c r="AK61" s="1034"/>
      <c r="AL61" s="1040"/>
      <c r="AM61" s="18"/>
      <c r="AO61" s="68">
        <v>48</v>
      </c>
      <c r="AP61" s="68"/>
      <c r="AQ61" s="68"/>
      <c r="AR61" s="104"/>
      <c r="AS61" s="104"/>
      <c r="AT61" s="105"/>
      <c r="AU61" s="69"/>
      <c r="AV61" s="133" t="str">
        <f t="shared" ca="1" si="2"/>
        <v/>
      </c>
      <c r="AW61" s="69"/>
      <c r="AX61" s="70"/>
      <c r="AY61" s="71"/>
      <c r="AZ61" s="75"/>
      <c r="BA61" s="72"/>
      <c r="BB61" s="75"/>
      <c r="BC61" s="68"/>
      <c r="BD61" s="67"/>
      <c r="BE61" s="72"/>
      <c r="BF61" s="72"/>
      <c r="BG61" s="67"/>
      <c r="BH61" s="68"/>
      <c r="BI61" s="67"/>
      <c r="BJ61" s="106"/>
      <c r="BK61" s="67"/>
      <c r="BL61" s="67"/>
      <c r="BM61" s="106"/>
      <c r="BN61" s="73"/>
      <c r="BO61" s="74"/>
      <c r="BP61" s="74"/>
      <c r="BQ61" s="94"/>
      <c r="BR61" s="94"/>
      <c r="BS61" s="94"/>
    </row>
    <row r="62" spans="1:84" ht="15" customHeight="1">
      <c r="A62" s="654">
        <f>A38+1</f>
        <v>11</v>
      </c>
      <c r="B62" s="846"/>
      <c r="C62" s="395" t="str">
        <f>IF($B62="","",VLOOKUP($B62,$AO$14:$BP$63,5,0))</f>
        <v/>
      </c>
      <c r="D62" s="1010" t="str">
        <f>IF($B62="","",VLOOKUP($B62,$AO$14:$BP$63,6,0))</f>
        <v/>
      </c>
      <c r="E62" s="1015"/>
      <c r="F62" s="1008" t="str">
        <f>IF($B62="","",VLOOKUP($B62,$AO$14:$BP$63,9,0))</f>
        <v/>
      </c>
      <c r="G62" s="1008" t="str">
        <f>IF($B62="","",VLOOKUP($B62,$AO$14:$BP$63,7,0))</f>
        <v/>
      </c>
      <c r="H62" s="1005" t="str">
        <f>IF($B62="","",VLOOKUP($B62,$AO$14:$BP$63,12,0))</f>
        <v/>
      </c>
      <c r="I62" s="654" t="str">
        <f>IF($B62="","",VLOOKUP($B62,$AO$14:$BP$63,13,0))</f>
        <v/>
      </c>
      <c r="J62" s="226"/>
      <c r="K62" s="1003" t="str">
        <f>IF($B62="","",VLOOKUP($B62,$AO$14:$BP$63,16,0))</f>
        <v/>
      </c>
      <c r="L62" s="1002" t="str">
        <f>IF($B62="","",VLOOKUP($B62,$AO$14:$BP$63,18,0))</f>
        <v/>
      </c>
      <c r="M62" s="1003" t="str">
        <f>IF($B62="","",VLOOKUP($B62,$AO$14:$BP$63,19,0))</f>
        <v/>
      </c>
      <c r="N62" s="396" t="str">
        <f>IF($B62="","",VLOOKUP($B62,$AO$14:$BP$63,21,0))</f>
        <v/>
      </c>
      <c r="O62" s="396" t="str">
        <f>IF($B62="","",VLOOKUP($B62,$AO$14:$BP$63,22,0))</f>
        <v/>
      </c>
      <c r="P62" s="690" t="str">
        <f>IF($B62="","",VLOOKUP($B62,$AO$14:$BP$63,26,0))</f>
        <v/>
      </c>
      <c r="Q62" s="690" t="str">
        <f>IF($B62="","",IF($BG65="","",VLOOKUP($B62,$AO$14:$BP$55,16,0)))</f>
        <v/>
      </c>
      <c r="R62" s="690" t="str">
        <f>IF($B62="","",IF($BG65="","",VLOOKUP($B62,$AO$14:$BP$55,16,0)))</f>
        <v/>
      </c>
      <c r="S62" s="690" t="str">
        <f>IF($B62="","",IF($BG65="","",VLOOKUP($B62,$AO$14:$BP$55,16,0)))</f>
        <v/>
      </c>
      <c r="T62" s="690" t="str">
        <f>IF($B62="","",IF($BG65="","",VLOOKUP($B62,$AO$14:$BP$55,16,0)))</f>
        <v/>
      </c>
      <c r="U62" s="690" t="str">
        <f>IF($B62="","",VLOOKUP($B62,$AO$14:$BP$63,27,0))</f>
        <v/>
      </c>
      <c r="V62" s="690" t="str">
        <f>IF($B62="","",IF($BG65="","",VLOOKUP($B62,$AO$14:$BP$55,16,0)))</f>
        <v/>
      </c>
      <c r="W62" s="690" t="str">
        <f>IF($B62="","",IF($BG65="","",VLOOKUP($B62,$AO$14:$BP$55,16,0)))</f>
        <v/>
      </c>
      <c r="X62" s="690" t="str">
        <f>IF($B62="","",IF($BG65="","",VLOOKUP($B62,$AO$14:$BP$55,16,0)))</f>
        <v/>
      </c>
      <c r="Y62" s="690" t="str">
        <f>IF($B62="","",IF($BG65="","",VLOOKUP($B62,$AO$14:$BP$55,16,0)))</f>
        <v/>
      </c>
      <c r="Z62" s="690" t="str">
        <f>IF($B62="","",VLOOKUP($B62,$AO$14:$BP$63,28,0))</f>
        <v/>
      </c>
      <c r="AA62" s="690" t="str">
        <f>IF($B62="","",IF($BG65="","",VLOOKUP($B62,$AO$14:$BP$55,16,0)))</f>
        <v/>
      </c>
      <c r="AB62" s="690" t="str">
        <f>IF($B62="","",IF($BG65="","",VLOOKUP($B62,$AO$14:$BP$55,16,0)))</f>
        <v/>
      </c>
      <c r="AC62" s="690" t="str">
        <f>IF($B62="","",IF($BG65="","",VLOOKUP($B62,$AO$14:$BP$55,16,0)))</f>
        <v/>
      </c>
      <c r="AD62" s="690" t="str">
        <f>IF($B62="","",IF($BG65="","",VLOOKUP($B62,$AO$14:$BP$55,16,0)))</f>
        <v/>
      </c>
      <c r="AE62" s="376"/>
      <c r="AF62" s="377" t="s">
        <v>442</v>
      </c>
      <c r="AG62" s="377"/>
      <c r="AH62" s="377" t="s">
        <v>443</v>
      </c>
      <c r="AI62" s="377"/>
      <c r="AJ62" s="378" t="s">
        <v>444</v>
      </c>
      <c r="AK62" s="1011" t="s">
        <v>729</v>
      </c>
      <c r="AL62" s="1012" t="s">
        <v>728</v>
      </c>
      <c r="AM62" s="24"/>
      <c r="AO62" s="68">
        <v>49</v>
      </c>
      <c r="AP62" s="68"/>
      <c r="AQ62" s="68"/>
      <c r="AR62" s="104"/>
      <c r="AS62" s="104"/>
      <c r="AT62" s="105"/>
      <c r="AU62" s="69"/>
      <c r="AV62" s="133" t="str">
        <f t="shared" ca="1" si="2"/>
        <v/>
      </c>
      <c r="AW62" s="69"/>
      <c r="AX62" s="70"/>
      <c r="AY62" s="71"/>
      <c r="AZ62" s="75"/>
      <c r="BA62" s="72"/>
      <c r="BB62" s="75"/>
      <c r="BC62" s="68"/>
      <c r="BD62" s="67"/>
      <c r="BE62" s="72"/>
      <c r="BF62" s="72"/>
      <c r="BG62" s="67"/>
      <c r="BH62" s="68"/>
      <c r="BI62" s="67"/>
      <c r="BJ62" s="106"/>
      <c r="BK62" s="67"/>
      <c r="BL62" s="67"/>
      <c r="BM62" s="106"/>
      <c r="BN62" s="73"/>
      <c r="BO62" s="74"/>
      <c r="BP62" s="74"/>
    </row>
    <row r="63" spans="1:84" ht="15" customHeight="1">
      <c r="A63" s="654"/>
      <c r="B63" s="846"/>
      <c r="C63" s="1016" t="str">
        <f>IF($B62="","",VLOOKUP($B62,$AO$14:$BP$63,4,0))</f>
        <v/>
      </c>
      <c r="D63" s="1010"/>
      <c r="E63" s="1015"/>
      <c r="F63" s="1009"/>
      <c r="G63" s="1009"/>
      <c r="H63" s="1006"/>
      <c r="I63" s="957"/>
      <c r="J63" s="305"/>
      <c r="K63" s="1004"/>
      <c r="L63" s="1002"/>
      <c r="M63" s="1004"/>
      <c r="N63" s="397" t="str">
        <f>IF($B62="","",VLOOKUP($B62,$AO$14:$BP$63,23,0))</f>
        <v/>
      </c>
      <c r="O63" s="397" t="s">
        <v>686</v>
      </c>
      <c r="P63" s="690"/>
      <c r="Q63" s="690"/>
      <c r="R63" s="690"/>
      <c r="S63" s="690"/>
      <c r="T63" s="690"/>
      <c r="U63" s="690"/>
      <c r="V63" s="690"/>
      <c r="W63" s="690"/>
      <c r="X63" s="690"/>
      <c r="Y63" s="690"/>
      <c r="Z63" s="690"/>
      <c r="AA63" s="690"/>
      <c r="AB63" s="690"/>
      <c r="AC63" s="690"/>
      <c r="AD63" s="690"/>
      <c r="AE63" s="398"/>
      <c r="AF63" s="399"/>
      <c r="AG63" s="399"/>
      <c r="AH63" s="399"/>
      <c r="AI63" s="399"/>
      <c r="AJ63" s="400"/>
      <c r="AK63" s="1011"/>
      <c r="AL63" s="1013"/>
      <c r="AM63" s="24"/>
      <c r="AO63" s="68">
        <v>50</v>
      </c>
      <c r="AP63" s="68"/>
      <c r="AQ63" s="68"/>
      <c r="AR63" s="104"/>
      <c r="AS63" s="104"/>
      <c r="AT63" s="105"/>
      <c r="AU63" s="69"/>
      <c r="AV63" s="133"/>
      <c r="AW63" s="69"/>
      <c r="AX63" s="70"/>
      <c r="AY63" s="71"/>
      <c r="AZ63" s="75"/>
      <c r="BA63" s="72"/>
      <c r="BB63" s="75"/>
      <c r="BC63" s="68"/>
      <c r="BD63" s="67"/>
      <c r="BE63" s="72"/>
      <c r="BF63" s="72"/>
      <c r="BG63" s="67"/>
      <c r="BH63" s="68"/>
      <c r="BI63" s="67"/>
      <c r="BJ63" s="106"/>
      <c r="BK63" s="67"/>
      <c r="BL63" s="67"/>
      <c r="BM63" s="106"/>
      <c r="BN63" s="73"/>
      <c r="BO63" s="74"/>
      <c r="BP63" s="74"/>
    </row>
    <row r="64" spans="1:84" ht="15" customHeight="1">
      <c r="A64" s="654"/>
      <c r="B64" s="846"/>
      <c r="C64" s="1010"/>
      <c r="D64" s="1010" t="str">
        <f>IF($B64="","",VLOOKUP($B64,$AO$14:$BP$55,3,0))</f>
        <v/>
      </c>
      <c r="E64" s="1015"/>
      <c r="F64" s="386" t="str">
        <f>IF($B62="","",VLOOKUP($B62,$AO$14:$BP$63,11,0))</f>
        <v/>
      </c>
      <c r="G64" s="387" t="str">
        <f>IF($B62="","",VLOOKUP($B62,$AO$14:$BP$63,8,0))</f>
        <v/>
      </c>
      <c r="H64" s="388" t="str">
        <f>IF($B62="","",VLOOKUP($B62,$AO$14:$BP$63,14,0))</f>
        <v/>
      </c>
      <c r="I64" s="389" t="str">
        <f>IF($B62="","",VLOOKUP($B62,$AO$14:$BP$63,15,0))</f>
        <v/>
      </c>
      <c r="J64" s="390"/>
      <c r="K64" s="389" t="str">
        <f>IF($B62="","",VLOOKUP($B62,$AO$14:$BP$63,17,0))</f>
        <v/>
      </c>
      <c r="L64" s="654" t="str">
        <f>IF($B64="","",VLOOKUP($B64,$AO$14:$BP$55,13,0))</f>
        <v/>
      </c>
      <c r="M64" s="389" t="str">
        <f>IF($B62="","",VLOOKUP($B62,$AO$14:$BP$63,20,0))</f>
        <v/>
      </c>
      <c r="N64" s="391" t="str">
        <f>IF($B62="","",VLOOKUP($B62,$AO$14:$BP$63,24,0))</f>
        <v/>
      </c>
      <c r="O64" s="391" t="str">
        <f>IF($B62="","",VLOOKUP($B62,$AO$14:$BP$63,25,0))</f>
        <v/>
      </c>
      <c r="P64" s="690" t="str">
        <f t="shared" ref="P64:AD64" si="11">IF($B64="","",IF($BG67="","",VLOOKUP($B64,$AO$14:$BP$55,16,0)))</f>
        <v/>
      </c>
      <c r="Q64" s="690" t="str">
        <f t="shared" si="11"/>
        <v/>
      </c>
      <c r="R64" s="690" t="str">
        <f t="shared" si="11"/>
        <v/>
      </c>
      <c r="S64" s="690" t="str">
        <f t="shared" si="11"/>
        <v/>
      </c>
      <c r="T64" s="690" t="str">
        <f t="shared" si="11"/>
        <v/>
      </c>
      <c r="U64" s="690" t="str">
        <f t="shared" si="11"/>
        <v/>
      </c>
      <c r="V64" s="690" t="str">
        <f t="shared" si="11"/>
        <v/>
      </c>
      <c r="W64" s="690" t="str">
        <f t="shared" si="11"/>
        <v/>
      </c>
      <c r="X64" s="690" t="str">
        <f t="shared" si="11"/>
        <v/>
      </c>
      <c r="Y64" s="690" t="str">
        <f t="shared" si="11"/>
        <v/>
      </c>
      <c r="Z64" s="690" t="str">
        <f t="shared" si="11"/>
        <v/>
      </c>
      <c r="AA64" s="690" t="str">
        <f t="shared" si="11"/>
        <v/>
      </c>
      <c r="AB64" s="690" t="str">
        <f t="shared" si="11"/>
        <v/>
      </c>
      <c r="AC64" s="690" t="str">
        <f t="shared" si="11"/>
        <v/>
      </c>
      <c r="AD64" s="690" t="str">
        <f t="shared" si="11"/>
        <v/>
      </c>
      <c r="AE64" s="392"/>
      <c r="AF64" s="393" t="s">
        <v>442</v>
      </c>
      <c r="AG64" s="393"/>
      <c r="AH64" s="393" t="s">
        <v>443</v>
      </c>
      <c r="AI64" s="393"/>
      <c r="AJ64" s="394" t="s">
        <v>444</v>
      </c>
      <c r="AK64" s="1011"/>
      <c r="AL64" s="1014"/>
      <c r="AM64" s="24"/>
      <c r="AR64" s="54"/>
      <c r="AS64" s="54"/>
      <c r="AT64" s="54"/>
      <c r="BE64"/>
      <c r="BF64"/>
    </row>
    <row r="65" spans="1:68" ht="15" customHeight="1">
      <c r="A65" s="654">
        <f>+A62+1</f>
        <v>12</v>
      </c>
      <c r="B65" s="846"/>
      <c r="C65" s="395" t="str">
        <f>IF($B65="","",VLOOKUP($B65,$AO$14:$BP$63,5,0))</f>
        <v/>
      </c>
      <c r="D65" s="1010" t="str">
        <f>IF($B65="","",VLOOKUP($B65,$AO$14:$BP$63,6,0))</f>
        <v/>
      </c>
      <c r="E65" s="1015"/>
      <c r="F65" s="1008" t="str">
        <f>IF($B65="","",VLOOKUP($B65,$AO$14:$BP$63,9,0))</f>
        <v/>
      </c>
      <c r="G65" s="1008" t="str">
        <f>IF($B65="","",VLOOKUP($B65,$AO$14:$BP$63,7,0))</f>
        <v/>
      </c>
      <c r="H65" s="1005" t="str">
        <f>IF($B65="","",VLOOKUP($B65,$AO$14:$BP$63,12,0))</f>
        <v/>
      </c>
      <c r="I65" s="654" t="str">
        <f>IF($B65="","",VLOOKUP($B65,$AO$14:$BP$63,13,0))</f>
        <v/>
      </c>
      <c r="J65" s="226"/>
      <c r="K65" s="1003" t="str">
        <f>IF($B65="","",VLOOKUP($B65,$AO$14:$BP$63,16,0))</f>
        <v/>
      </c>
      <c r="L65" s="1002" t="str">
        <f>IF($B65="","",VLOOKUP($B65,$AO$14:$BP$63,18,0))</f>
        <v/>
      </c>
      <c r="M65" s="1003" t="str">
        <f>IF($B65="","",VLOOKUP($B65,$AO$14:$BP$63,19,0))</f>
        <v/>
      </c>
      <c r="N65" s="396" t="str">
        <f>IF($B65="","",VLOOKUP($B65,$AO$14:$BP$63,21,0))</f>
        <v/>
      </c>
      <c r="O65" s="396" t="str">
        <f>IF($B65="","",VLOOKUP($B65,$AO$14:$BP$63,22,0))</f>
        <v/>
      </c>
      <c r="P65" s="690" t="str">
        <f>IF($B65="","",VLOOKUP($B65,$AO$14:$BP$63,26,0))</f>
        <v/>
      </c>
      <c r="Q65" s="690" t="str">
        <f>IF($B65="","",IF($BG68="","",VLOOKUP($B65,$AO$14:$BP$55,16,0)))</f>
        <v/>
      </c>
      <c r="R65" s="690" t="str">
        <f>IF($B65="","",IF($BG68="","",VLOOKUP($B65,$AO$14:$BP$55,16,0)))</f>
        <v/>
      </c>
      <c r="S65" s="690" t="str">
        <f>IF($B65="","",IF($BG68="","",VLOOKUP($B65,$AO$14:$BP$55,16,0)))</f>
        <v/>
      </c>
      <c r="T65" s="690" t="str">
        <f>IF($B65="","",IF($BG68="","",VLOOKUP($B65,$AO$14:$BP$55,16,0)))</f>
        <v/>
      </c>
      <c r="U65" s="690" t="str">
        <f>IF($B65="","",VLOOKUP($B65,$AO$14:$BP$63,27,0))</f>
        <v/>
      </c>
      <c r="V65" s="690" t="str">
        <f>IF($B65="","",IF($BG68="","",VLOOKUP($B65,$AO$14:$BP$55,16,0)))</f>
        <v/>
      </c>
      <c r="W65" s="690" t="str">
        <f>IF($B65="","",IF($BG68="","",VLOOKUP($B65,$AO$14:$BP$55,16,0)))</f>
        <v/>
      </c>
      <c r="X65" s="690" t="str">
        <f>IF($B65="","",IF($BG68="","",VLOOKUP($B65,$AO$14:$BP$55,16,0)))</f>
        <v/>
      </c>
      <c r="Y65" s="690" t="str">
        <f>IF($B65="","",IF($BG68="","",VLOOKUP($B65,$AO$14:$BP$55,16,0)))</f>
        <v/>
      </c>
      <c r="Z65" s="690" t="str">
        <f>IF($B65="","",VLOOKUP($B65,$AO$14:$BP$63,28,0))</f>
        <v/>
      </c>
      <c r="AA65" s="690" t="str">
        <f>IF($B65="","",IF($BG68="","",VLOOKUP($B65,$AO$14:$BP$55,16,0)))</f>
        <v/>
      </c>
      <c r="AB65" s="690" t="str">
        <f>IF($B65="","",IF($BG68="","",VLOOKUP($B65,$AO$14:$BP$55,16,0)))</f>
        <v/>
      </c>
      <c r="AC65" s="690" t="str">
        <f>IF($B65="","",IF($BG68="","",VLOOKUP($B65,$AO$14:$BP$55,16,0)))</f>
        <v/>
      </c>
      <c r="AD65" s="690" t="str">
        <f>IF($B65="","",IF($BG68="","",VLOOKUP($B65,$AO$14:$BP$55,16,0)))</f>
        <v/>
      </c>
      <c r="AE65" s="376"/>
      <c r="AF65" s="377" t="s">
        <v>442</v>
      </c>
      <c r="AG65" s="377"/>
      <c r="AH65" s="377" t="s">
        <v>443</v>
      </c>
      <c r="AI65" s="377"/>
      <c r="AJ65" s="378" t="s">
        <v>444</v>
      </c>
      <c r="AK65" s="1011" t="s">
        <v>729</v>
      </c>
      <c r="AL65" s="1012" t="s">
        <v>728</v>
      </c>
      <c r="AM65" s="24"/>
      <c r="AO65" s="18"/>
      <c r="AP65" s="18"/>
      <c r="AQ65" s="18"/>
      <c r="AR65" s="18"/>
      <c r="AS65" s="18"/>
      <c r="AT65" s="18"/>
      <c r="AU65" s="18"/>
      <c r="AV65" s="18"/>
      <c r="AW65" s="18"/>
      <c r="AX65" s="107"/>
      <c r="AY65" s="18"/>
      <c r="AZ65" s="18"/>
      <c r="BA65" s="18"/>
      <c r="BB65" s="18"/>
      <c r="BE65"/>
      <c r="BF65"/>
    </row>
    <row r="66" spans="1:68" ht="15" customHeight="1">
      <c r="A66" s="654"/>
      <c r="B66" s="846"/>
      <c r="C66" s="1016" t="str">
        <f>IF($B65="","",VLOOKUP($B65,$AO$14:$BP$63,4,0))</f>
        <v/>
      </c>
      <c r="D66" s="1010"/>
      <c r="E66" s="1015"/>
      <c r="F66" s="1009"/>
      <c r="G66" s="1009"/>
      <c r="H66" s="1006"/>
      <c r="I66" s="957"/>
      <c r="J66" s="305"/>
      <c r="K66" s="1004"/>
      <c r="L66" s="1002"/>
      <c r="M66" s="1004"/>
      <c r="N66" s="397" t="str">
        <f>IF($B65="","",VLOOKUP($B65,$AO$14:$BP$63,23,0))</f>
        <v/>
      </c>
      <c r="O66" s="397" t="s">
        <v>686</v>
      </c>
      <c r="P66" s="690"/>
      <c r="Q66" s="690"/>
      <c r="R66" s="690"/>
      <c r="S66" s="690"/>
      <c r="T66" s="690"/>
      <c r="U66" s="690"/>
      <c r="V66" s="690"/>
      <c r="W66" s="690"/>
      <c r="X66" s="690"/>
      <c r="Y66" s="690"/>
      <c r="Z66" s="690"/>
      <c r="AA66" s="690"/>
      <c r="AB66" s="690"/>
      <c r="AC66" s="690"/>
      <c r="AD66" s="690"/>
      <c r="AE66" s="398"/>
      <c r="AF66" s="399"/>
      <c r="AG66" s="399"/>
      <c r="AH66" s="399"/>
      <c r="AI66" s="399"/>
      <c r="AJ66" s="400"/>
      <c r="AK66" s="1011"/>
      <c r="AL66" s="1013"/>
      <c r="AM66" s="24"/>
      <c r="AO66" s="1059" t="s">
        <v>701</v>
      </c>
      <c r="AP66" s="1059"/>
      <c r="AQ66" s="108"/>
      <c r="AR66" s="109"/>
      <c r="AS66" s="109"/>
      <c r="AT66" s="110"/>
      <c r="AU66" s="111"/>
      <c r="AV66" s="112"/>
      <c r="AW66" s="111"/>
      <c r="AX66" s="113"/>
      <c r="AY66" s="114"/>
      <c r="AZ66" s="92"/>
      <c r="BA66" s="97"/>
      <c r="BB66" s="92"/>
      <c r="BE66"/>
      <c r="BF66"/>
    </row>
    <row r="67" spans="1:68" ht="15" customHeight="1">
      <c r="A67" s="654"/>
      <c r="B67" s="846"/>
      <c r="C67" s="1010"/>
      <c r="D67" s="1010" t="str">
        <f>IF($B67="","",VLOOKUP($B67,$AO$14:$BP$55,3,0))</f>
        <v/>
      </c>
      <c r="E67" s="1015"/>
      <c r="F67" s="386" t="str">
        <f>IF($B65="","",VLOOKUP($B65,$AO$14:$BP$63,11,0))</f>
        <v/>
      </c>
      <c r="G67" s="387" t="str">
        <f>IF($B65="","",VLOOKUP($B65,$AO$14:$BP$63,8,0))</f>
        <v/>
      </c>
      <c r="H67" s="388" t="str">
        <f>IF($B65="","",VLOOKUP($B65,$AO$14:$BP$63,14,0))</f>
        <v/>
      </c>
      <c r="I67" s="389" t="str">
        <f>IF($B65="","",VLOOKUP($B65,$AO$14:$BP$63,15,0))</f>
        <v/>
      </c>
      <c r="J67" s="390"/>
      <c r="K67" s="389" t="str">
        <f>IF($B65="","",VLOOKUP($B65,$AO$14:$BP$63,17,0))</f>
        <v/>
      </c>
      <c r="L67" s="654" t="str">
        <f>IF($B67="","",VLOOKUP($B67,$AO$14:$BP$55,13,0))</f>
        <v/>
      </c>
      <c r="M67" s="389" t="str">
        <f>IF($B65="","",VLOOKUP($B65,$AO$14:$BP$63,20,0))</f>
        <v/>
      </c>
      <c r="N67" s="391" t="str">
        <f>IF($B65="","",VLOOKUP($B65,$AO$14:$BP$63,24,0))</f>
        <v/>
      </c>
      <c r="O67" s="391" t="str">
        <f>IF($B65="","",VLOOKUP($B65,$AO$14:$BP$63,25,0))</f>
        <v/>
      </c>
      <c r="P67" s="690" t="str">
        <f t="shared" ref="P67:AD67" si="12">IF($B67="","",IF($BG70="","",VLOOKUP($B67,$AO$14:$BP$55,16,0)))</f>
        <v/>
      </c>
      <c r="Q67" s="690" t="str">
        <f t="shared" si="12"/>
        <v/>
      </c>
      <c r="R67" s="690" t="str">
        <f t="shared" si="12"/>
        <v/>
      </c>
      <c r="S67" s="690" t="str">
        <f t="shared" si="12"/>
        <v/>
      </c>
      <c r="T67" s="690" t="str">
        <f t="shared" si="12"/>
        <v/>
      </c>
      <c r="U67" s="690" t="str">
        <f t="shared" si="12"/>
        <v/>
      </c>
      <c r="V67" s="690" t="str">
        <f t="shared" si="12"/>
        <v/>
      </c>
      <c r="W67" s="690" t="str">
        <f t="shared" si="12"/>
        <v/>
      </c>
      <c r="X67" s="690" t="str">
        <f t="shared" si="12"/>
        <v/>
      </c>
      <c r="Y67" s="690" t="str">
        <f t="shared" si="12"/>
        <v/>
      </c>
      <c r="Z67" s="690" t="str">
        <f t="shared" si="12"/>
        <v/>
      </c>
      <c r="AA67" s="690" t="str">
        <f t="shared" si="12"/>
        <v/>
      </c>
      <c r="AB67" s="690" t="str">
        <f t="shared" si="12"/>
        <v/>
      </c>
      <c r="AC67" s="690" t="str">
        <f t="shared" si="12"/>
        <v/>
      </c>
      <c r="AD67" s="690" t="str">
        <f t="shared" si="12"/>
        <v/>
      </c>
      <c r="AE67" s="392"/>
      <c r="AF67" s="393" t="s">
        <v>442</v>
      </c>
      <c r="AG67" s="393"/>
      <c r="AH67" s="393" t="s">
        <v>443</v>
      </c>
      <c r="AI67" s="393"/>
      <c r="AJ67" s="394" t="s">
        <v>444</v>
      </c>
      <c r="AK67" s="1011"/>
      <c r="AL67" s="1014"/>
      <c r="AM67" s="24"/>
      <c r="AO67" s="1060"/>
      <c r="AP67" s="1060"/>
      <c r="AQ67" s="1054" t="str">
        <f>HYPERLINK("#AO8","入力行へ戻る")</f>
        <v>入力行へ戻る</v>
      </c>
      <c r="AR67" s="1054"/>
      <c r="AS67" s="109"/>
      <c r="AT67" s="110"/>
      <c r="AU67" s="111"/>
      <c r="AV67" s="112"/>
      <c r="AW67" s="111"/>
      <c r="AX67" s="113"/>
      <c r="AY67" s="114"/>
      <c r="AZ67" s="92"/>
      <c r="BA67" s="97"/>
      <c r="BB67" s="92"/>
      <c r="BE67"/>
      <c r="BF67"/>
    </row>
    <row r="68" spans="1:68" ht="15" customHeight="1">
      <c r="A68" s="654">
        <f>+A65+1</f>
        <v>13</v>
      </c>
      <c r="B68" s="846"/>
      <c r="C68" s="395" t="str">
        <f>IF($B68="","",VLOOKUP($B68,$AO$14:$BP$63,5,0))</f>
        <v/>
      </c>
      <c r="D68" s="1010" t="str">
        <f>IF($B68="","",VLOOKUP($B68,$AO$14:$BP$63,6,0))</f>
        <v/>
      </c>
      <c r="E68" s="1015"/>
      <c r="F68" s="1008" t="str">
        <f>IF($B68="","",VLOOKUP($B68,$AO$14:$BP$63,9,0))</f>
        <v/>
      </c>
      <c r="G68" s="1008" t="str">
        <f>IF($B68="","",VLOOKUP($B68,$AO$14:$BP$63,7,0))</f>
        <v/>
      </c>
      <c r="H68" s="1005" t="str">
        <f>IF($B68="","",VLOOKUP($B68,$AO$14:$BP$63,12,0))</f>
        <v/>
      </c>
      <c r="I68" s="654" t="str">
        <f>IF($B68="","",VLOOKUP($B68,$AO$14:$BP$63,13,0))</f>
        <v/>
      </c>
      <c r="J68" s="226"/>
      <c r="K68" s="1003" t="str">
        <f>IF($B68="","",VLOOKUP($B68,$AO$14:$BP$63,16,0))</f>
        <v/>
      </c>
      <c r="L68" s="1002" t="str">
        <f>IF($B68="","",VLOOKUP($B68,$AO$14:$BP$63,18,0))</f>
        <v/>
      </c>
      <c r="M68" s="1003" t="str">
        <f>IF($B68="","",VLOOKUP($B68,$AO$14:$BP$63,19,0))</f>
        <v/>
      </c>
      <c r="N68" s="396" t="str">
        <f>IF($B68="","",VLOOKUP($B68,$AO$14:$BP$63,21,0))</f>
        <v/>
      </c>
      <c r="O68" s="396" t="str">
        <f>IF($B68="","",VLOOKUP($B68,$AO$14:$BP$63,22,0))</f>
        <v/>
      </c>
      <c r="P68" s="690" t="str">
        <f>IF($B68="","",VLOOKUP($B68,$AO$14:$BP$63,26,0))</f>
        <v/>
      </c>
      <c r="Q68" s="690" t="str">
        <f>IF($B68="","",IF($BG71="","",VLOOKUP($B68,$AO$14:$BP$55,16,0)))</f>
        <v/>
      </c>
      <c r="R68" s="690" t="str">
        <f>IF($B68="","",IF($BG71="","",VLOOKUP($B68,$AO$14:$BP$55,16,0)))</f>
        <v/>
      </c>
      <c r="S68" s="690" t="str">
        <f>IF($B68="","",IF($BG71="","",VLOOKUP($B68,$AO$14:$BP$55,16,0)))</f>
        <v/>
      </c>
      <c r="T68" s="690" t="str">
        <f>IF($B68="","",IF($BG71="","",VLOOKUP($B68,$AO$14:$BP$55,16,0)))</f>
        <v/>
      </c>
      <c r="U68" s="690" t="str">
        <f>IF($B68="","",VLOOKUP($B68,$AO$14:$BP$63,27,0))</f>
        <v/>
      </c>
      <c r="V68" s="690" t="str">
        <f>IF($B68="","",IF($BG71="","",VLOOKUP($B68,$AO$14:$BP$55,16,0)))</f>
        <v/>
      </c>
      <c r="W68" s="690" t="str">
        <f>IF($B68="","",IF($BG71="","",VLOOKUP($B68,$AO$14:$BP$55,16,0)))</f>
        <v/>
      </c>
      <c r="X68" s="690" t="str">
        <f>IF($B68="","",IF($BG71="","",VLOOKUP($B68,$AO$14:$BP$55,16,0)))</f>
        <v/>
      </c>
      <c r="Y68" s="690" t="str">
        <f>IF($B68="","",IF($BG71="","",VLOOKUP($B68,$AO$14:$BP$55,16,0)))</f>
        <v/>
      </c>
      <c r="Z68" s="690" t="str">
        <f>IF($B68="","",VLOOKUP($B68,$AO$14:$BP$63,28,0))</f>
        <v/>
      </c>
      <c r="AA68" s="690" t="str">
        <f>IF($B68="","",IF($BG71="","",VLOOKUP($B68,$AO$14:$BP$55,16,0)))</f>
        <v/>
      </c>
      <c r="AB68" s="690" t="str">
        <f>IF($B68="","",IF($BG71="","",VLOOKUP($B68,$AO$14:$BP$55,16,0)))</f>
        <v/>
      </c>
      <c r="AC68" s="690" t="str">
        <f>IF($B68="","",IF($BG71="","",VLOOKUP($B68,$AO$14:$BP$55,16,0)))</f>
        <v/>
      </c>
      <c r="AD68" s="690" t="str">
        <f>IF($B68="","",IF($BG71="","",VLOOKUP($B68,$AO$14:$BP$55,16,0)))</f>
        <v/>
      </c>
      <c r="AE68" s="376"/>
      <c r="AF68" s="377" t="s">
        <v>442</v>
      </c>
      <c r="AG68" s="377"/>
      <c r="AH68" s="377" t="s">
        <v>443</v>
      </c>
      <c r="AI68" s="377"/>
      <c r="AJ68" s="378" t="s">
        <v>444</v>
      </c>
      <c r="AK68" s="1011" t="s">
        <v>729</v>
      </c>
      <c r="AL68" s="1012" t="s">
        <v>728</v>
      </c>
      <c r="AM68" s="24"/>
      <c r="AO68" s="1052" t="s">
        <v>445</v>
      </c>
      <c r="AP68" s="1052" t="s">
        <v>469</v>
      </c>
      <c r="AQ68" s="1052" t="s">
        <v>470</v>
      </c>
      <c r="AR68" s="1052" t="s">
        <v>451</v>
      </c>
      <c r="AS68" s="1052" t="s">
        <v>466</v>
      </c>
      <c r="AT68" s="1052" t="s">
        <v>439</v>
      </c>
      <c r="AU68" s="1052" t="s">
        <v>454</v>
      </c>
      <c r="AV68" s="1052" t="s">
        <v>455</v>
      </c>
      <c r="AW68" s="1052" t="s">
        <v>452</v>
      </c>
      <c r="AX68" s="1055" t="s">
        <v>467</v>
      </c>
      <c r="AY68" s="1052" t="s">
        <v>453</v>
      </c>
      <c r="AZ68" s="1052" t="s">
        <v>456</v>
      </c>
      <c r="BA68" s="1052" t="s">
        <v>457</v>
      </c>
      <c r="BB68" s="1052" t="s">
        <v>458</v>
      </c>
      <c r="BC68" s="1052" t="s">
        <v>457</v>
      </c>
      <c r="BD68" s="1052" t="s">
        <v>459</v>
      </c>
      <c r="BE68" s="1052" t="s">
        <v>460</v>
      </c>
      <c r="BF68" s="1052" t="s">
        <v>441</v>
      </c>
      <c r="BG68" s="1052" t="s">
        <v>461</v>
      </c>
      <c r="BH68" s="1052" t="s">
        <v>462</v>
      </c>
      <c r="BI68" s="1052" t="s">
        <v>681</v>
      </c>
      <c r="BJ68" s="1052" t="s">
        <v>682</v>
      </c>
      <c r="BK68" s="1052" t="s">
        <v>683</v>
      </c>
      <c r="BL68" s="1052" t="s">
        <v>688</v>
      </c>
      <c r="BM68" s="1052" t="s">
        <v>689</v>
      </c>
      <c r="BN68" s="1052" t="s">
        <v>463</v>
      </c>
      <c r="BO68" s="1052" t="s">
        <v>464</v>
      </c>
      <c r="BP68" s="1052" t="s">
        <v>465</v>
      </c>
    </row>
    <row r="69" spans="1:68" ht="15" customHeight="1">
      <c r="A69" s="654"/>
      <c r="B69" s="846"/>
      <c r="C69" s="1016" t="str">
        <f>IF($B68="","",VLOOKUP($B68,$AO$14:$BP$63,4,0))</f>
        <v/>
      </c>
      <c r="D69" s="1010"/>
      <c r="E69" s="1015"/>
      <c r="F69" s="1009"/>
      <c r="G69" s="1009"/>
      <c r="H69" s="1006"/>
      <c r="I69" s="957"/>
      <c r="J69" s="305"/>
      <c r="K69" s="1004"/>
      <c r="L69" s="1002"/>
      <c r="M69" s="1004"/>
      <c r="N69" s="397" t="str">
        <f>IF($B68="","",VLOOKUP($B68,$AO$14:$BP$63,23,0))</f>
        <v/>
      </c>
      <c r="O69" s="397" t="s">
        <v>686</v>
      </c>
      <c r="P69" s="690"/>
      <c r="Q69" s="690"/>
      <c r="R69" s="690"/>
      <c r="S69" s="690"/>
      <c r="T69" s="690"/>
      <c r="U69" s="690"/>
      <c r="V69" s="690"/>
      <c r="W69" s="690"/>
      <c r="X69" s="690"/>
      <c r="Y69" s="690"/>
      <c r="Z69" s="690"/>
      <c r="AA69" s="690"/>
      <c r="AB69" s="690"/>
      <c r="AC69" s="690"/>
      <c r="AD69" s="690"/>
      <c r="AE69" s="398"/>
      <c r="AF69" s="399"/>
      <c r="AG69" s="399"/>
      <c r="AH69" s="399"/>
      <c r="AI69" s="399"/>
      <c r="AJ69" s="400"/>
      <c r="AK69" s="1011"/>
      <c r="AL69" s="1013"/>
      <c r="AM69" s="24"/>
      <c r="AO69" s="1053"/>
      <c r="AP69" s="1053"/>
      <c r="AQ69" s="1053"/>
      <c r="AR69" s="1053"/>
      <c r="AS69" s="1053"/>
      <c r="AT69" s="1053"/>
      <c r="AU69" s="1053"/>
      <c r="AV69" s="1053"/>
      <c r="AW69" s="1053"/>
      <c r="AX69" s="1056"/>
      <c r="AY69" s="1053"/>
      <c r="AZ69" s="1053"/>
      <c r="BA69" s="1053"/>
      <c r="BB69" s="1053"/>
      <c r="BC69" s="1053"/>
      <c r="BD69" s="1053"/>
      <c r="BE69" s="1053"/>
      <c r="BF69" s="1053"/>
      <c r="BG69" s="1053"/>
      <c r="BH69" s="1053"/>
      <c r="BI69" s="1053"/>
      <c r="BJ69" s="1053"/>
      <c r="BK69" s="1053"/>
      <c r="BL69" s="1053"/>
      <c r="BM69" s="1053"/>
      <c r="BN69" s="1053"/>
      <c r="BO69" s="1053"/>
      <c r="BP69" s="1053"/>
    </row>
    <row r="70" spans="1:68" ht="15" customHeight="1">
      <c r="A70" s="654"/>
      <c r="B70" s="846"/>
      <c r="C70" s="1010"/>
      <c r="D70" s="1010" t="str">
        <f>IF($B70="","",VLOOKUP($B70,$AO$14:$BP$55,3,0))</f>
        <v/>
      </c>
      <c r="E70" s="1015"/>
      <c r="F70" s="386" t="str">
        <f>IF($B68="","",VLOOKUP($B68,$AO$14:$BP$63,11,0))</f>
        <v/>
      </c>
      <c r="G70" s="387" t="str">
        <f>IF($B68="","",VLOOKUP($B68,$AO$14:$BP$63,8,0))</f>
        <v/>
      </c>
      <c r="H70" s="388" t="str">
        <f>IF($B68="","",VLOOKUP($B68,$AO$14:$BP$63,14,0))</f>
        <v/>
      </c>
      <c r="I70" s="389" t="str">
        <f>IF($B68="","",VLOOKUP($B68,$AO$14:$BP$63,15,0))</f>
        <v/>
      </c>
      <c r="J70" s="390"/>
      <c r="K70" s="389" t="str">
        <f>IF($B68="","",VLOOKUP($B68,$AO$14:$BP$63,17,0))</f>
        <v/>
      </c>
      <c r="L70" s="654" t="str">
        <f>IF($B70="","",VLOOKUP($B70,$AO$14:$BP$55,13,0))</f>
        <v/>
      </c>
      <c r="M70" s="389" t="str">
        <f>IF($B68="","",VLOOKUP($B68,$AO$14:$BP$63,20,0))</f>
        <v/>
      </c>
      <c r="N70" s="391" t="str">
        <f>IF($B68="","",VLOOKUP($B68,$AO$14:$BP$63,24,0))</f>
        <v/>
      </c>
      <c r="O70" s="391" t="str">
        <f>IF($B68="","",VLOOKUP($B68,$AO$14:$BP$63,25,0))</f>
        <v/>
      </c>
      <c r="P70" s="690" t="str">
        <f t="shared" ref="P70:AD70" si="13">IF($B70="","",IF($BG73="","",VLOOKUP($B70,$AO$14:$BP$55,16,0)))</f>
        <v/>
      </c>
      <c r="Q70" s="690" t="str">
        <f t="shared" si="13"/>
        <v/>
      </c>
      <c r="R70" s="690" t="str">
        <f t="shared" si="13"/>
        <v/>
      </c>
      <c r="S70" s="690" t="str">
        <f t="shared" si="13"/>
        <v/>
      </c>
      <c r="T70" s="690" t="str">
        <f t="shared" si="13"/>
        <v/>
      </c>
      <c r="U70" s="690" t="str">
        <f t="shared" si="13"/>
        <v/>
      </c>
      <c r="V70" s="690" t="str">
        <f t="shared" si="13"/>
        <v/>
      </c>
      <c r="W70" s="690" t="str">
        <f t="shared" si="13"/>
        <v/>
      </c>
      <c r="X70" s="690" t="str">
        <f t="shared" si="13"/>
        <v/>
      </c>
      <c r="Y70" s="690" t="str">
        <f t="shared" si="13"/>
        <v/>
      </c>
      <c r="Z70" s="690" t="str">
        <f t="shared" si="13"/>
        <v/>
      </c>
      <c r="AA70" s="690" t="str">
        <f t="shared" si="13"/>
        <v/>
      </c>
      <c r="AB70" s="690" t="str">
        <f t="shared" si="13"/>
        <v/>
      </c>
      <c r="AC70" s="690" t="str">
        <f t="shared" si="13"/>
        <v/>
      </c>
      <c r="AD70" s="690" t="str">
        <f t="shared" si="13"/>
        <v/>
      </c>
      <c r="AE70" s="392"/>
      <c r="AF70" s="393" t="s">
        <v>442</v>
      </c>
      <c r="AG70" s="393"/>
      <c r="AH70" s="393" t="s">
        <v>443</v>
      </c>
      <c r="AI70" s="393"/>
      <c r="AJ70" s="394" t="s">
        <v>444</v>
      </c>
      <c r="AK70" s="1011"/>
      <c r="AL70" s="1014"/>
      <c r="AM70" s="24"/>
      <c r="AO70" s="119">
        <v>1</v>
      </c>
      <c r="AP70" s="119"/>
      <c r="AQ70" s="119"/>
      <c r="AR70" s="120" t="s">
        <v>699</v>
      </c>
      <c r="AS70" s="120" t="s">
        <v>705</v>
      </c>
      <c r="AT70" s="132" t="s">
        <v>708</v>
      </c>
      <c r="AU70" s="122">
        <v>18636</v>
      </c>
      <c r="AV70" s="133">
        <f ca="1">IF(AU70="","",DATEDIF(AU70,TODAY(),"y"))</f>
        <v>73</v>
      </c>
      <c r="AW70" s="122">
        <v>26424</v>
      </c>
      <c r="AX70" s="123">
        <v>16</v>
      </c>
      <c r="AY70" s="124">
        <f ca="1">IF(AX70="","",AV70-AX70)</f>
        <v>57</v>
      </c>
      <c r="AZ70" s="119" t="s">
        <v>709</v>
      </c>
      <c r="BA70" s="126" t="s">
        <v>710</v>
      </c>
      <c r="BB70" s="119" t="s">
        <v>711</v>
      </c>
      <c r="BC70" s="119" t="s">
        <v>718</v>
      </c>
      <c r="BD70" s="127">
        <v>38883</v>
      </c>
      <c r="BE70" s="126" t="s">
        <v>719</v>
      </c>
      <c r="BF70" s="126" t="s">
        <v>720</v>
      </c>
      <c r="BG70" s="127"/>
      <c r="BH70" s="119"/>
      <c r="BI70" s="127" t="s">
        <v>687</v>
      </c>
      <c r="BJ70" s="128">
        <v>1</v>
      </c>
      <c r="BK70" s="127" t="s">
        <v>684</v>
      </c>
      <c r="BL70" s="127" t="s">
        <v>685</v>
      </c>
      <c r="BM70" s="128" t="s">
        <v>695</v>
      </c>
      <c r="BN70" s="129" t="s">
        <v>724</v>
      </c>
      <c r="BO70" s="130" t="s">
        <v>726</v>
      </c>
      <c r="BP70" s="130" t="s">
        <v>725</v>
      </c>
    </row>
    <row r="71" spans="1:68" ht="15" customHeight="1">
      <c r="A71" s="654">
        <f>+A68+1</f>
        <v>14</v>
      </c>
      <c r="B71" s="846"/>
      <c r="C71" s="395" t="str">
        <f>IF($B71="","",VLOOKUP($B71,$AO$14:$BP$63,5,0))</f>
        <v/>
      </c>
      <c r="D71" s="1010" t="str">
        <f>IF($B71="","",VLOOKUP($B71,$AO$14:$BP$63,6,0))</f>
        <v/>
      </c>
      <c r="E71" s="1015"/>
      <c r="F71" s="1008" t="str">
        <f>IF($B71="","",VLOOKUP($B71,$AO$14:$BP$63,9,0))</f>
        <v/>
      </c>
      <c r="G71" s="1008" t="str">
        <f>IF($B71="","",VLOOKUP($B71,$AO$14:$BP$63,7,0))</f>
        <v/>
      </c>
      <c r="H71" s="1005" t="str">
        <f>IF($B71="","",VLOOKUP($B71,$AO$14:$BP$63,12,0))</f>
        <v/>
      </c>
      <c r="I71" s="654" t="str">
        <f>IF($B71="","",VLOOKUP($B71,$AO$14:$BP$63,13,0))</f>
        <v/>
      </c>
      <c r="J71" s="226"/>
      <c r="K71" s="1003" t="str">
        <f>IF($B71="","",VLOOKUP($B71,$AO$14:$BP$63,16,0))</f>
        <v/>
      </c>
      <c r="L71" s="1002" t="str">
        <f>IF($B71="","",VLOOKUP($B71,$AO$14:$BP$63,18,0))</f>
        <v/>
      </c>
      <c r="M71" s="1003" t="str">
        <f>IF($B71="","",VLOOKUP($B71,$AO$14:$BP$63,19,0))</f>
        <v/>
      </c>
      <c r="N71" s="396" t="str">
        <f>IF($B71="","",VLOOKUP($B71,$AO$14:$BP$63,21,0))</f>
        <v/>
      </c>
      <c r="O71" s="396" t="str">
        <f>IF($B71="","",VLOOKUP($B71,$AO$14:$BP$63,22,0))</f>
        <v/>
      </c>
      <c r="P71" s="690" t="str">
        <f>IF($B71="","",VLOOKUP($B71,$AO$14:$BP$63,26,0))</f>
        <v/>
      </c>
      <c r="Q71" s="690" t="str">
        <f>IF($B71="","",IF($BG74="","",VLOOKUP($B71,$AO$14:$BP$55,16,0)))</f>
        <v/>
      </c>
      <c r="R71" s="690" t="str">
        <f>IF($B71="","",IF($BG74="","",VLOOKUP($B71,$AO$14:$BP$55,16,0)))</f>
        <v/>
      </c>
      <c r="S71" s="690" t="str">
        <f>IF($B71="","",IF($BG74="","",VLOOKUP($B71,$AO$14:$BP$55,16,0)))</f>
        <v/>
      </c>
      <c r="T71" s="690" t="str">
        <f>IF($B71="","",IF($BG74="","",VLOOKUP($B71,$AO$14:$BP$55,16,0)))</f>
        <v/>
      </c>
      <c r="U71" s="690" t="str">
        <f>IF($B71="","",VLOOKUP($B71,$AO$14:$BP$63,27,0))</f>
        <v/>
      </c>
      <c r="V71" s="690" t="str">
        <f>IF($B71="","",IF($BG74="","",VLOOKUP($B71,$AO$14:$BP$55,16,0)))</f>
        <v/>
      </c>
      <c r="W71" s="690" t="str">
        <f>IF($B71="","",IF($BG74="","",VLOOKUP($B71,$AO$14:$BP$55,16,0)))</f>
        <v/>
      </c>
      <c r="X71" s="690" t="str">
        <f>IF($B71="","",IF($BG74="","",VLOOKUP($B71,$AO$14:$BP$55,16,0)))</f>
        <v/>
      </c>
      <c r="Y71" s="690" t="str">
        <f>IF($B71="","",IF($BG74="","",VLOOKUP($B71,$AO$14:$BP$55,16,0)))</f>
        <v/>
      </c>
      <c r="Z71" s="690" t="str">
        <f>IF($B71="","",VLOOKUP($B71,$AO$14:$BP$63,28,0))</f>
        <v/>
      </c>
      <c r="AA71" s="690" t="str">
        <f>IF($B71="","",IF($BG74="","",VLOOKUP($B71,$AO$14:$BP$55,16,0)))</f>
        <v/>
      </c>
      <c r="AB71" s="690" t="str">
        <f>IF($B71="","",IF($BG74="","",VLOOKUP($B71,$AO$14:$BP$55,16,0)))</f>
        <v/>
      </c>
      <c r="AC71" s="690" t="str">
        <f>IF($B71="","",IF($BG74="","",VLOOKUP($B71,$AO$14:$BP$55,16,0)))</f>
        <v/>
      </c>
      <c r="AD71" s="690" t="str">
        <f>IF($B71="","",IF($BG74="","",VLOOKUP($B71,$AO$14:$BP$55,16,0)))</f>
        <v/>
      </c>
      <c r="AE71" s="376"/>
      <c r="AF71" s="377" t="s">
        <v>442</v>
      </c>
      <c r="AG71" s="377"/>
      <c r="AH71" s="377" t="s">
        <v>443</v>
      </c>
      <c r="AI71" s="377"/>
      <c r="AJ71" s="378" t="s">
        <v>444</v>
      </c>
      <c r="AK71" s="1011" t="s">
        <v>729</v>
      </c>
      <c r="AL71" s="1012" t="s">
        <v>728</v>
      </c>
      <c r="AM71" s="24"/>
      <c r="AO71" s="68">
        <v>2</v>
      </c>
      <c r="AP71" s="68"/>
      <c r="AQ71" s="68"/>
      <c r="AR71" s="104" t="s">
        <v>703</v>
      </c>
      <c r="AS71" s="104" t="s">
        <v>706</v>
      </c>
      <c r="AT71" s="134" t="s">
        <v>712</v>
      </c>
      <c r="AU71" s="69">
        <v>19419</v>
      </c>
      <c r="AV71" s="135">
        <f ca="1">IF(AU71="","",DATEDIF(AU71,TODAY(),"y"))</f>
        <v>71</v>
      </c>
      <c r="AW71" s="69">
        <v>24563</v>
      </c>
      <c r="AX71" s="70">
        <v>16</v>
      </c>
      <c r="AY71" s="71">
        <f ca="1">IF(AX71="","",AV71-AX71)</f>
        <v>55</v>
      </c>
      <c r="AZ71" s="68" t="s">
        <v>713</v>
      </c>
      <c r="BA71" s="72" t="s">
        <v>714</v>
      </c>
      <c r="BB71" s="68" t="s">
        <v>711</v>
      </c>
      <c r="BC71" s="68" t="s">
        <v>718</v>
      </c>
      <c r="BD71" s="67">
        <v>38883</v>
      </c>
      <c r="BE71" s="72" t="s">
        <v>721</v>
      </c>
      <c r="BF71" s="72" t="s">
        <v>134</v>
      </c>
      <c r="BG71" s="67"/>
      <c r="BH71" s="68"/>
      <c r="BI71" s="67" t="s">
        <v>687</v>
      </c>
      <c r="BJ71" s="106">
        <v>2</v>
      </c>
      <c r="BK71" s="67" t="s">
        <v>684</v>
      </c>
      <c r="BL71" s="67" t="s">
        <v>685</v>
      </c>
      <c r="BM71" s="106" t="s">
        <v>696</v>
      </c>
      <c r="BN71" s="73"/>
      <c r="BO71" s="74"/>
      <c r="BP71" s="74"/>
    </row>
    <row r="72" spans="1:68" ht="15" customHeight="1">
      <c r="A72" s="654"/>
      <c r="B72" s="846"/>
      <c r="C72" s="1016" t="str">
        <f>IF($B71="","",VLOOKUP($B71,$AO$14:$BP$63,4,0))</f>
        <v/>
      </c>
      <c r="D72" s="1010"/>
      <c r="E72" s="1015"/>
      <c r="F72" s="1009"/>
      <c r="G72" s="1009"/>
      <c r="H72" s="1006"/>
      <c r="I72" s="957"/>
      <c r="J72" s="305"/>
      <c r="K72" s="1004"/>
      <c r="L72" s="1002"/>
      <c r="M72" s="1004"/>
      <c r="N72" s="397" t="str">
        <f>IF($B71="","",VLOOKUP($B71,$AO$14:$BP$63,23,0))</f>
        <v/>
      </c>
      <c r="O72" s="397" t="s">
        <v>686</v>
      </c>
      <c r="P72" s="690"/>
      <c r="Q72" s="690"/>
      <c r="R72" s="690"/>
      <c r="S72" s="690"/>
      <c r="T72" s="690"/>
      <c r="U72" s="690"/>
      <c r="V72" s="690"/>
      <c r="W72" s="690"/>
      <c r="X72" s="690"/>
      <c r="Y72" s="690"/>
      <c r="Z72" s="690"/>
      <c r="AA72" s="690"/>
      <c r="AB72" s="690"/>
      <c r="AC72" s="690"/>
      <c r="AD72" s="690"/>
      <c r="AE72" s="398"/>
      <c r="AF72" s="399"/>
      <c r="AG72" s="399"/>
      <c r="AH72" s="399"/>
      <c r="AI72" s="399"/>
      <c r="AJ72" s="400"/>
      <c r="AK72" s="1011"/>
      <c r="AL72" s="1013"/>
      <c r="AM72" s="24"/>
      <c r="AO72" s="68">
        <v>3</v>
      </c>
      <c r="AP72" s="68"/>
      <c r="AQ72" s="68"/>
      <c r="AR72" s="104" t="s">
        <v>704</v>
      </c>
      <c r="AS72" s="104" t="s">
        <v>707</v>
      </c>
      <c r="AT72" s="134" t="s">
        <v>715</v>
      </c>
      <c r="AU72" s="69">
        <v>27485</v>
      </c>
      <c r="AV72" s="135">
        <f ca="1">IF(AU72="","",DATEDIF(AU72,TODAY(),"y"))</f>
        <v>49</v>
      </c>
      <c r="AW72" s="69">
        <v>21276</v>
      </c>
      <c r="AX72" s="70">
        <v>16</v>
      </c>
      <c r="AY72" s="71">
        <f ca="1">IF(AX72="","",AV72-AX72)</f>
        <v>33</v>
      </c>
      <c r="AZ72" s="68" t="s">
        <v>716</v>
      </c>
      <c r="BA72" s="72" t="s">
        <v>717</v>
      </c>
      <c r="BB72" s="68" t="s">
        <v>711</v>
      </c>
      <c r="BC72" s="68" t="s">
        <v>718</v>
      </c>
      <c r="BD72" s="67">
        <v>38883</v>
      </c>
      <c r="BE72" s="72" t="s">
        <v>722</v>
      </c>
      <c r="BF72" s="72" t="s">
        <v>720</v>
      </c>
      <c r="BG72" s="67"/>
      <c r="BH72" s="68"/>
      <c r="BI72" s="67" t="s">
        <v>687</v>
      </c>
      <c r="BJ72" s="106">
        <v>3</v>
      </c>
      <c r="BK72" s="67" t="s">
        <v>684</v>
      </c>
      <c r="BL72" s="67" t="s">
        <v>685</v>
      </c>
      <c r="BM72" s="106" t="s">
        <v>697</v>
      </c>
      <c r="BN72" s="73" t="s">
        <v>723</v>
      </c>
      <c r="BO72" s="74"/>
      <c r="BP72" s="74"/>
    </row>
    <row r="73" spans="1:68" ht="15" customHeight="1">
      <c r="A73" s="654"/>
      <c r="B73" s="846"/>
      <c r="C73" s="1010"/>
      <c r="D73" s="1010" t="str">
        <f>IF($B73="","",VLOOKUP($B73,$AO$14:$BP$55,3,0))</f>
        <v/>
      </c>
      <c r="E73" s="1015"/>
      <c r="F73" s="386" t="str">
        <f>IF($B71="","",VLOOKUP($B71,$AO$14:$BP$63,11,0))</f>
        <v/>
      </c>
      <c r="G73" s="387" t="str">
        <f>IF($B71="","",VLOOKUP($B71,$AO$14:$BP$63,8,0))</f>
        <v/>
      </c>
      <c r="H73" s="388" t="str">
        <f>IF($B71="","",VLOOKUP($B71,$AO$14:$BP$63,14,0))</f>
        <v/>
      </c>
      <c r="I73" s="389" t="str">
        <f>IF($B71="","",VLOOKUP($B71,$AO$14:$BP$63,15,0))</f>
        <v/>
      </c>
      <c r="J73" s="390"/>
      <c r="K73" s="389" t="str">
        <f>IF($B71="","",VLOOKUP($B71,$AO$14:$BP$63,17,0))</f>
        <v/>
      </c>
      <c r="L73" s="654" t="str">
        <f>IF($B73="","",VLOOKUP($B73,$AO$14:$BP$55,13,0))</f>
        <v/>
      </c>
      <c r="M73" s="389" t="str">
        <f>IF($B71="","",VLOOKUP($B71,$AO$14:$BP$63,20,0))</f>
        <v/>
      </c>
      <c r="N73" s="391" t="str">
        <f>IF($B71="","",VLOOKUP($B71,$AO$14:$BP$63,24,0))</f>
        <v/>
      </c>
      <c r="O73" s="391" t="str">
        <f>IF($B71="","",VLOOKUP($B71,$AO$14:$BP$63,25,0))</f>
        <v/>
      </c>
      <c r="P73" s="690" t="str">
        <f t="shared" ref="P73:AD73" si="14">IF($B73="","",IF($BG76="","",VLOOKUP($B73,$AO$14:$BP$55,16,0)))</f>
        <v/>
      </c>
      <c r="Q73" s="690" t="str">
        <f t="shared" si="14"/>
        <v/>
      </c>
      <c r="R73" s="690" t="str">
        <f t="shared" si="14"/>
        <v/>
      </c>
      <c r="S73" s="690" t="str">
        <f t="shared" si="14"/>
        <v/>
      </c>
      <c r="T73" s="690" t="str">
        <f t="shared" si="14"/>
        <v/>
      </c>
      <c r="U73" s="690" t="str">
        <f t="shared" si="14"/>
        <v/>
      </c>
      <c r="V73" s="690" t="str">
        <f t="shared" si="14"/>
        <v/>
      </c>
      <c r="W73" s="690" t="str">
        <f t="shared" si="14"/>
        <v/>
      </c>
      <c r="X73" s="690" t="str">
        <f t="shared" si="14"/>
        <v/>
      </c>
      <c r="Y73" s="690" t="str">
        <f t="shared" si="14"/>
        <v/>
      </c>
      <c r="Z73" s="690" t="str">
        <f t="shared" si="14"/>
        <v/>
      </c>
      <c r="AA73" s="690" t="str">
        <f t="shared" si="14"/>
        <v/>
      </c>
      <c r="AB73" s="690" t="str">
        <f t="shared" si="14"/>
        <v/>
      </c>
      <c r="AC73" s="690" t="str">
        <f t="shared" si="14"/>
        <v/>
      </c>
      <c r="AD73" s="690" t="str">
        <f t="shared" si="14"/>
        <v/>
      </c>
      <c r="AE73" s="392"/>
      <c r="AF73" s="393" t="s">
        <v>442</v>
      </c>
      <c r="AG73" s="393"/>
      <c r="AH73" s="393" t="s">
        <v>443</v>
      </c>
      <c r="AI73" s="393"/>
      <c r="AJ73" s="394" t="s">
        <v>444</v>
      </c>
      <c r="AK73" s="1011"/>
      <c r="AL73" s="1014"/>
      <c r="AM73" s="24"/>
      <c r="AO73" s="108"/>
      <c r="AP73" s="108"/>
      <c r="AQ73" s="108"/>
      <c r="AR73" s="109"/>
      <c r="AS73" s="109"/>
      <c r="AT73" s="110"/>
      <c r="AU73" s="111"/>
      <c r="AV73" s="112"/>
      <c r="AW73" s="111"/>
      <c r="AX73" s="113"/>
      <c r="AY73" s="114"/>
      <c r="AZ73" s="92"/>
      <c r="BA73" s="97"/>
      <c r="BB73" s="92"/>
      <c r="BE73"/>
      <c r="BF73"/>
    </row>
    <row r="74" spans="1:68" ht="15" customHeight="1">
      <c r="A74" s="654">
        <f>+A71+1</f>
        <v>15</v>
      </c>
      <c r="B74" s="846"/>
      <c r="C74" s="395" t="str">
        <f>IF($B74="","",VLOOKUP($B74,$AO$14:$BP$63,5,0))</f>
        <v/>
      </c>
      <c r="D74" s="1010" t="str">
        <f>IF($B74="","",VLOOKUP($B74,$AO$14:$BP$63,6,0))</f>
        <v/>
      </c>
      <c r="E74" s="1015"/>
      <c r="F74" s="1008" t="str">
        <f>IF($B74="","",VLOOKUP($B74,$AO$14:$BP$63,9,0))</f>
        <v/>
      </c>
      <c r="G74" s="1008" t="str">
        <f>IF($B74="","",VLOOKUP($B74,$AO$14:$BP$63,7,0))</f>
        <v/>
      </c>
      <c r="H74" s="1005" t="str">
        <f>IF($B74="","",VLOOKUP($B74,$AO$14:$BP$63,12,0))</f>
        <v/>
      </c>
      <c r="I74" s="654" t="str">
        <f>IF($B74="","",VLOOKUP($B74,$AO$14:$BP$63,13,0))</f>
        <v/>
      </c>
      <c r="J74" s="226"/>
      <c r="K74" s="1003" t="str">
        <f>IF($B74="","",VLOOKUP($B74,$AO$14:$BP$63,16,0))</f>
        <v/>
      </c>
      <c r="L74" s="1002" t="str">
        <f>IF($B74="","",VLOOKUP($B74,$AO$14:$BP$63,18,0))</f>
        <v/>
      </c>
      <c r="M74" s="1003" t="str">
        <f>IF($B74="","",VLOOKUP($B74,$AO$14:$BP$63,19,0))</f>
        <v/>
      </c>
      <c r="N74" s="396" t="str">
        <f>IF($B74="","",VLOOKUP($B74,$AO$14:$BP$63,21,0))</f>
        <v/>
      </c>
      <c r="O74" s="396" t="str">
        <f>IF($B74="","",VLOOKUP($B74,$AO$14:$BP$63,22,0))</f>
        <v/>
      </c>
      <c r="P74" s="690" t="str">
        <f>IF($B74="","",VLOOKUP($B74,$AO$14:$BP$63,26,0))</f>
        <v/>
      </c>
      <c r="Q74" s="690" t="str">
        <f>IF($B74="","",IF($BG77="","",VLOOKUP($B74,$AO$14:$BP$55,16,0)))</f>
        <v/>
      </c>
      <c r="R74" s="690" t="str">
        <f>IF($B74="","",IF($BG77="","",VLOOKUP($B74,$AO$14:$BP$55,16,0)))</f>
        <v/>
      </c>
      <c r="S74" s="690" t="str">
        <f>IF($B74="","",IF($BG77="","",VLOOKUP($B74,$AO$14:$BP$55,16,0)))</f>
        <v/>
      </c>
      <c r="T74" s="690" t="str">
        <f>IF($B74="","",IF($BG77="","",VLOOKUP($B74,$AO$14:$BP$55,16,0)))</f>
        <v/>
      </c>
      <c r="U74" s="690" t="str">
        <f>IF($B74="","",VLOOKUP($B74,$AO$14:$BP$63,27,0))</f>
        <v/>
      </c>
      <c r="V74" s="690" t="str">
        <f>IF($B74="","",IF($BG77="","",VLOOKUP($B74,$AO$14:$BP$55,16,0)))</f>
        <v/>
      </c>
      <c r="W74" s="690" t="str">
        <f>IF($B74="","",IF($BG77="","",VLOOKUP($B74,$AO$14:$BP$55,16,0)))</f>
        <v/>
      </c>
      <c r="X74" s="690" t="str">
        <f>IF($B74="","",IF($BG77="","",VLOOKUP($B74,$AO$14:$BP$55,16,0)))</f>
        <v/>
      </c>
      <c r="Y74" s="690" t="str">
        <f>IF($B74="","",IF($BG77="","",VLOOKUP($B74,$AO$14:$BP$55,16,0)))</f>
        <v/>
      </c>
      <c r="Z74" s="690" t="str">
        <f>IF($B74="","",VLOOKUP($B74,$AO$14:$BP$63,28,0))</f>
        <v/>
      </c>
      <c r="AA74" s="690" t="str">
        <f>IF($B74="","",IF($BG77="","",VLOOKUP($B74,$AO$14:$BP$55,16,0)))</f>
        <v/>
      </c>
      <c r="AB74" s="690" t="str">
        <f>IF($B74="","",IF($BG77="","",VLOOKUP($B74,$AO$14:$BP$55,16,0)))</f>
        <v/>
      </c>
      <c r="AC74" s="690" t="str">
        <f>IF($B74="","",IF($BG77="","",VLOOKUP($B74,$AO$14:$BP$55,16,0)))</f>
        <v/>
      </c>
      <c r="AD74" s="690" t="str">
        <f>IF($B74="","",IF($BG77="","",VLOOKUP($B74,$AO$14:$BP$55,16,0)))</f>
        <v/>
      </c>
      <c r="AE74" s="376"/>
      <c r="AF74" s="377" t="s">
        <v>442</v>
      </c>
      <c r="AG74" s="377"/>
      <c r="AH74" s="377" t="s">
        <v>443</v>
      </c>
      <c r="AI74" s="377"/>
      <c r="AJ74" s="378" t="s">
        <v>444</v>
      </c>
      <c r="AK74" s="1011" t="s">
        <v>729</v>
      </c>
      <c r="AL74" s="1012" t="s">
        <v>728</v>
      </c>
      <c r="AM74" s="24"/>
      <c r="AO74" s="108"/>
      <c r="AP74" s="108"/>
      <c r="AQ74" s="108"/>
      <c r="AR74" s="109"/>
      <c r="AS74" s="109"/>
      <c r="AT74" s="110"/>
      <c r="AU74" s="111"/>
      <c r="AV74" s="112"/>
      <c r="AW74" s="111"/>
      <c r="AX74" s="113"/>
      <c r="AY74" s="114"/>
      <c r="AZ74" s="92"/>
      <c r="BA74" s="97"/>
      <c r="BB74" s="92"/>
      <c r="BE74"/>
      <c r="BF74"/>
    </row>
    <row r="75" spans="1:68" ht="15" customHeight="1">
      <c r="A75" s="654"/>
      <c r="B75" s="846"/>
      <c r="C75" s="1016" t="str">
        <f>IF($B74="","",VLOOKUP($B74,$AO$14:$BP$63,4,0))</f>
        <v/>
      </c>
      <c r="D75" s="1010"/>
      <c r="E75" s="1015"/>
      <c r="F75" s="1009"/>
      <c r="G75" s="1009"/>
      <c r="H75" s="1006"/>
      <c r="I75" s="957"/>
      <c r="J75" s="305"/>
      <c r="K75" s="1004"/>
      <c r="L75" s="1002"/>
      <c r="M75" s="1004"/>
      <c r="N75" s="397" t="str">
        <f>IF($B74="","",VLOOKUP($B74,$AO$14:$BP$63,23,0))</f>
        <v/>
      </c>
      <c r="O75" s="397" t="s">
        <v>686</v>
      </c>
      <c r="P75" s="690"/>
      <c r="Q75" s="690"/>
      <c r="R75" s="690"/>
      <c r="S75" s="690"/>
      <c r="T75" s="690"/>
      <c r="U75" s="690"/>
      <c r="V75" s="690"/>
      <c r="W75" s="690"/>
      <c r="X75" s="690"/>
      <c r="Y75" s="690"/>
      <c r="Z75" s="690"/>
      <c r="AA75" s="690"/>
      <c r="AB75" s="690"/>
      <c r="AC75" s="690"/>
      <c r="AD75" s="690"/>
      <c r="AE75" s="398"/>
      <c r="AF75" s="399"/>
      <c r="AG75" s="399"/>
      <c r="AH75" s="399"/>
      <c r="AI75" s="399"/>
      <c r="AJ75" s="400"/>
      <c r="AK75" s="1011"/>
      <c r="AL75" s="1013"/>
      <c r="AM75" s="24"/>
      <c r="AO75" s="108"/>
      <c r="AP75" s="108"/>
      <c r="AQ75" s="108"/>
      <c r="AR75" s="109"/>
      <c r="AS75" s="109"/>
      <c r="AT75" s="110"/>
      <c r="AU75" s="111"/>
      <c r="AV75" s="112"/>
      <c r="AW75" s="111"/>
      <c r="AX75" s="113"/>
      <c r="AY75" s="114"/>
      <c r="AZ75" s="92"/>
      <c r="BA75" s="97"/>
      <c r="BB75" s="92"/>
      <c r="BE75"/>
      <c r="BF75"/>
    </row>
    <row r="76" spans="1:68" ht="15" customHeight="1">
      <c r="A76" s="654"/>
      <c r="B76" s="846"/>
      <c r="C76" s="1010"/>
      <c r="D76" s="1010" t="str">
        <f>IF($B76="","",VLOOKUP($B76,$AO$14:$BP$55,3,0))</f>
        <v/>
      </c>
      <c r="E76" s="1015"/>
      <c r="F76" s="386" t="str">
        <f>IF($B74="","",VLOOKUP($B74,$AO$14:$BP$63,11,0))</f>
        <v/>
      </c>
      <c r="G76" s="387" t="str">
        <f>IF($B74="","",VLOOKUP($B74,$AO$14:$BP$63,8,0))</f>
        <v/>
      </c>
      <c r="H76" s="388" t="str">
        <f>IF($B74="","",VLOOKUP($B74,$AO$14:$BP$63,14,0))</f>
        <v/>
      </c>
      <c r="I76" s="389" t="str">
        <f>IF($B74="","",VLOOKUP($B74,$AO$14:$BP$63,15,0))</f>
        <v/>
      </c>
      <c r="J76" s="390"/>
      <c r="K76" s="389" t="str">
        <f>IF($B74="","",VLOOKUP($B74,$AO$14:$BP$63,17,0))</f>
        <v/>
      </c>
      <c r="L76" s="654" t="str">
        <f>IF($B76="","",VLOOKUP($B76,$AO$14:$BP$55,13,0))</f>
        <v/>
      </c>
      <c r="M76" s="389" t="str">
        <f>IF($B74="","",VLOOKUP($B74,$AO$14:$BP$63,20,0))</f>
        <v/>
      </c>
      <c r="N76" s="391" t="str">
        <f>IF($B74="","",VLOOKUP($B74,$AO$14:$BP$63,24,0))</f>
        <v/>
      </c>
      <c r="O76" s="391" t="str">
        <f>IF($B74="","",VLOOKUP($B74,$AO$14:$BP$63,25,0))</f>
        <v/>
      </c>
      <c r="P76" s="690" t="str">
        <f t="shared" ref="P76:AD76" si="15">IF($B76="","",IF($BG79="","",VLOOKUP($B76,$AO$14:$BP$55,16,0)))</f>
        <v/>
      </c>
      <c r="Q76" s="690" t="str">
        <f t="shared" si="15"/>
        <v/>
      </c>
      <c r="R76" s="690" t="str">
        <f t="shared" si="15"/>
        <v/>
      </c>
      <c r="S76" s="690" t="str">
        <f t="shared" si="15"/>
        <v/>
      </c>
      <c r="T76" s="690" t="str">
        <f t="shared" si="15"/>
        <v/>
      </c>
      <c r="U76" s="690" t="str">
        <f t="shared" si="15"/>
        <v/>
      </c>
      <c r="V76" s="690" t="str">
        <f t="shared" si="15"/>
        <v/>
      </c>
      <c r="W76" s="690" t="str">
        <f t="shared" si="15"/>
        <v/>
      </c>
      <c r="X76" s="690" t="str">
        <f t="shared" si="15"/>
        <v/>
      </c>
      <c r="Y76" s="690" t="str">
        <f t="shared" si="15"/>
        <v/>
      </c>
      <c r="Z76" s="690" t="str">
        <f t="shared" si="15"/>
        <v/>
      </c>
      <c r="AA76" s="690" t="str">
        <f t="shared" si="15"/>
        <v/>
      </c>
      <c r="AB76" s="690" t="str">
        <f t="shared" si="15"/>
        <v/>
      </c>
      <c r="AC76" s="690" t="str">
        <f t="shared" si="15"/>
        <v/>
      </c>
      <c r="AD76" s="690" t="str">
        <f t="shared" si="15"/>
        <v/>
      </c>
      <c r="AE76" s="392"/>
      <c r="AF76" s="393" t="s">
        <v>442</v>
      </c>
      <c r="AG76" s="393"/>
      <c r="AH76" s="393" t="s">
        <v>443</v>
      </c>
      <c r="AI76" s="393"/>
      <c r="AJ76" s="394" t="s">
        <v>444</v>
      </c>
      <c r="AK76" s="1011"/>
      <c r="AL76" s="1014"/>
      <c r="AM76" s="24"/>
      <c r="AO76" s="108"/>
      <c r="AP76" s="108"/>
      <c r="AQ76" s="108"/>
      <c r="AR76" s="109"/>
      <c r="AS76" s="109"/>
      <c r="AT76" s="110"/>
      <c r="AU76" s="111"/>
      <c r="AV76" s="112"/>
      <c r="AW76" s="111"/>
      <c r="AX76" s="113"/>
      <c r="AY76" s="114"/>
      <c r="AZ76" s="92"/>
      <c r="BA76" s="97"/>
      <c r="BB76" s="92"/>
      <c r="BE76"/>
      <c r="BF76"/>
    </row>
    <row r="77" spans="1:68" ht="15" customHeight="1">
      <c r="A77" s="654">
        <f>+A74+1</f>
        <v>16</v>
      </c>
      <c r="B77" s="846"/>
      <c r="C77" s="395" t="str">
        <f>IF($B77="","",VLOOKUP($B77,$AO$14:$BP$63,5,0))</f>
        <v/>
      </c>
      <c r="D77" s="1010" t="str">
        <f>IF($B77="","",VLOOKUP($B77,$AO$14:$BP$63,6,0))</f>
        <v/>
      </c>
      <c r="E77" s="1015"/>
      <c r="F77" s="1008" t="str">
        <f>IF($B77="","",VLOOKUP($B77,$AO$14:$BP$63,9,0))</f>
        <v/>
      </c>
      <c r="G77" s="1008" t="str">
        <f>IF($B77="","",VLOOKUP($B77,$AO$14:$BP$63,7,0))</f>
        <v/>
      </c>
      <c r="H77" s="1005" t="str">
        <f>IF($B77="","",VLOOKUP($B77,$AO$14:$BP$63,12,0))</f>
        <v/>
      </c>
      <c r="I77" s="654" t="str">
        <f>IF($B77="","",VLOOKUP($B77,$AO$14:$BP$63,13,0))</f>
        <v/>
      </c>
      <c r="J77" s="226"/>
      <c r="K77" s="1003" t="str">
        <f>IF($B77="","",VLOOKUP($B77,$AO$14:$BP$63,16,0))</f>
        <v/>
      </c>
      <c r="L77" s="1002" t="str">
        <f>IF($B77="","",VLOOKUP($B77,$AO$14:$BP$63,18,0))</f>
        <v/>
      </c>
      <c r="M77" s="1003" t="str">
        <f>IF($B77="","",VLOOKUP($B77,$AO$14:$BP$63,19,0))</f>
        <v/>
      </c>
      <c r="N77" s="396" t="str">
        <f>IF($B77="","",VLOOKUP($B77,$AO$14:$BP$63,21,0))</f>
        <v/>
      </c>
      <c r="O77" s="396" t="str">
        <f>IF($B77="","",VLOOKUP($B77,$AO$14:$BP$63,22,0))</f>
        <v/>
      </c>
      <c r="P77" s="690" t="str">
        <f>IF($B77="","",VLOOKUP($B77,$AO$14:$BP$63,26,0))</f>
        <v/>
      </c>
      <c r="Q77" s="690" t="str">
        <f>IF($B77="","",IF($BG80="","",VLOOKUP($B77,$AO$14:$BP$55,16,0)))</f>
        <v/>
      </c>
      <c r="R77" s="690" t="str">
        <f>IF($B77="","",IF($BG80="","",VLOOKUP($B77,$AO$14:$BP$55,16,0)))</f>
        <v/>
      </c>
      <c r="S77" s="690" t="str">
        <f>IF($B77="","",IF($BG80="","",VLOOKUP($B77,$AO$14:$BP$55,16,0)))</f>
        <v/>
      </c>
      <c r="T77" s="690" t="str">
        <f>IF($B77="","",IF($BG80="","",VLOOKUP($B77,$AO$14:$BP$55,16,0)))</f>
        <v/>
      </c>
      <c r="U77" s="690" t="str">
        <f>IF($B77="","",VLOOKUP($B77,$AO$14:$BP$63,27,0))</f>
        <v/>
      </c>
      <c r="V77" s="690" t="str">
        <f>IF($B77="","",IF($BG80="","",VLOOKUP($B77,$AO$14:$BP$55,16,0)))</f>
        <v/>
      </c>
      <c r="W77" s="690" t="str">
        <f>IF($B77="","",IF($BG80="","",VLOOKUP($B77,$AO$14:$BP$55,16,0)))</f>
        <v/>
      </c>
      <c r="X77" s="690" t="str">
        <f>IF($B77="","",IF($BG80="","",VLOOKUP($B77,$AO$14:$BP$55,16,0)))</f>
        <v/>
      </c>
      <c r="Y77" s="690" t="str">
        <f>IF($B77="","",IF($BG80="","",VLOOKUP($B77,$AO$14:$BP$55,16,0)))</f>
        <v/>
      </c>
      <c r="Z77" s="690" t="str">
        <f>IF($B77="","",VLOOKUP($B77,$AO$14:$BP$63,28,0))</f>
        <v/>
      </c>
      <c r="AA77" s="690" t="str">
        <f>IF($B77="","",IF($BG80="","",VLOOKUP($B77,$AO$14:$BP$55,16,0)))</f>
        <v/>
      </c>
      <c r="AB77" s="690" t="str">
        <f>IF($B77="","",IF($BG80="","",VLOOKUP($B77,$AO$14:$BP$55,16,0)))</f>
        <v/>
      </c>
      <c r="AC77" s="690" t="str">
        <f>IF($B77="","",IF($BG80="","",VLOOKUP($B77,$AO$14:$BP$55,16,0)))</f>
        <v/>
      </c>
      <c r="AD77" s="690" t="str">
        <f>IF($B77="","",IF($BG80="","",VLOOKUP($B77,$AO$14:$BP$55,16,0)))</f>
        <v/>
      </c>
      <c r="AE77" s="376"/>
      <c r="AF77" s="377" t="s">
        <v>442</v>
      </c>
      <c r="AG77" s="377"/>
      <c r="AH77" s="377" t="s">
        <v>443</v>
      </c>
      <c r="AI77" s="377"/>
      <c r="AJ77" s="378" t="s">
        <v>444</v>
      </c>
      <c r="AK77" s="1011" t="s">
        <v>729</v>
      </c>
      <c r="AL77" s="1012" t="s">
        <v>728</v>
      </c>
      <c r="AM77" s="24"/>
      <c r="AO77" s="108"/>
      <c r="AP77" s="108"/>
      <c r="AQ77" s="108"/>
      <c r="AR77" s="109"/>
      <c r="AS77" s="109"/>
      <c r="AT77" s="110"/>
      <c r="AU77" s="111"/>
      <c r="AV77" s="112"/>
      <c r="AW77" s="111"/>
      <c r="AX77" s="113"/>
      <c r="AY77" s="114"/>
      <c r="AZ77" s="92"/>
      <c r="BA77" s="97"/>
      <c r="BB77" s="92"/>
      <c r="BE77"/>
      <c r="BF77"/>
    </row>
    <row r="78" spans="1:68" ht="15" customHeight="1">
      <c r="A78" s="654"/>
      <c r="B78" s="846"/>
      <c r="C78" s="1016" t="str">
        <f>IF($B77="","",VLOOKUP($B77,$AO$14:$BP$63,4,0))</f>
        <v/>
      </c>
      <c r="D78" s="1010"/>
      <c r="E78" s="1015"/>
      <c r="F78" s="1009"/>
      <c r="G78" s="1009"/>
      <c r="H78" s="1006"/>
      <c r="I78" s="957"/>
      <c r="J78" s="305"/>
      <c r="K78" s="1004"/>
      <c r="L78" s="1002"/>
      <c r="M78" s="1004"/>
      <c r="N78" s="397" t="str">
        <f>IF($B77="","",VLOOKUP($B77,$AO$14:$BP$63,23,0))</f>
        <v/>
      </c>
      <c r="O78" s="397" t="s">
        <v>686</v>
      </c>
      <c r="P78" s="690"/>
      <c r="Q78" s="690"/>
      <c r="R78" s="690"/>
      <c r="S78" s="690"/>
      <c r="T78" s="690"/>
      <c r="U78" s="690"/>
      <c r="V78" s="690"/>
      <c r="W78" s="690"/>
      <c r="X78" s="690"/>
      <c r="Y78" s="690"/>
      <c r="Z78" s="690"/>
      <c r="AA78" s="690"/>
      <c r="AB78" s="690"/>
      <c r="AC78" s="690"/>
      <c r="AD78" s="690"/>
      <c r="AE78" s="398"/>
      <c r="AF78" s="399"/>
      <c r="AG78" s="399"/>
      <c r="AH78" s="399"/>
      <c r="AI78" s="399"/>
      <c r="AJ78" s="400"/>
      <c r="AK78" s="1011"/>
      <c r="AL78" s="1013"/>
      <c r="AM78" s="24"/>
      <c r="AO78" s="108"/>
      <c r="AP78" s="108"/>
      <c r="AQ78" s="108"/>
      <c r="AR78" s="109"/>
      <c r="AS78" s="109"/>
      <c r="AT78" s="110"/>
      <c r="AU78" s="111"/>
      <c r="AV78" s="112"/>
      <c r="AW78" s="111"/>
      <c r="AX78" s="113"/>
      <c r="AY78" s="114"/>
      <c r="AZ78" s="92"/>
      <c r="BA78" s="97"/>
      <c r="BB78" s="92"/>
      <c r="BE78"/>
      <c r="BF78"/>
    </row>
    <row r="79" spans="1:68" ht="15" customHeight="1">
      <c r="A79" s="654"/>
      <c r="B79" s="846"/>
      <c r="C79" s="1010"/>
      <c r="D79" s="1010" t="str">
        <f>IF($B79="","",VLOOKUP($B79,$AO$14:$BP$55,3,0))</f>
        <v/>
      </c>
      <c r="E79" s="1015"/>
      <c r="F79" s="386" t="str">
        <f>IF($B77="","",VLOOKUP($B77,$AO$14:$BP$63,11,0))</f>
        <v/>
      </c>
      <c r="G79" s="387" t="str">
        <f>IF($B77="","",VLOOKUP($B77,$AO$14:$BP$63,8,0))</f>
        <v/>
      </c>
      <c r="H79" s="388" t="str">
        <f>IF($B77="","",VLOOKUP($B77,$AO$14:$BP$63,14,0))</f>
        <v/>
      </c>
      <c r="I79" s="389" t="str">
        <f>IF($B77="","",VLOOKUP($B77,$AO$14:$BP$63,15,0))</f>
        <v/>
      </c>
      <c r="J79" s="390"/>
      <c r="K79" s="389" t="str">
        <f>IF($B77="","",VLOOKUP($B77,$AO$14:$BP$63,17,0))</f>
        <v/>
      </c>
      <c r="L79" s="654" t="str">
        <f>IF($B79="","",VLOOKUP($B79,$AO$14:$BP$55,13,0))</f>
        <v/>
      </c>
      <c r="M79" s="389" t="str">
        <f>IF($B77="","",VLOOKUP($B77,$AO$14:$BP$63,20,0))</f>
        <v/>
      </c>
      <c r="N79" s="391" t="str">
        <f>IF($B77="","",VLOOKUP($B77,$AO$14:$BP$63,24,0))</f>
        <v/>
      </c>
      <c r="O79" s="391" t="str">
        <f>IF($B77="","",VLOOKUP($B77,$AO$14:$BP$63,25,0))</f>
        <v/>
      </c>
      <c r="P79" s="690" t="str">
        <f t="shared" ref="P79:AD79" si="16">IF($B79="","",IF($BG82="","",VLOOKUP($B79,$AO$14:$BP$55,16,0)))</f>
        <v/>
      </c>
      <c r="Q79" s="690" t="str">
        <f t="shared" si="16"/>
        <v/>
      </c>
      <c r="R79" s="690" t="str">
        <f t="shared" si="16"/>
        <v/>
      </c>
      <c r="S79" s="690" t="str">
        <f t="shared" si="16"/>
        <v/>
      </c>
      <c r="T79" s="690" t="str">
        <f t="shared" si="16"/>
        <v/>
      </c>
      <c r="U79" s="690" t="str">
        <f t="shared" si="16"/>
        <v/>
      </c>
      <c r="V79" s="690" t="str">
        <f t="shared" si="16"/>
        <v/>
      </c>
      <c r="W79" s="690" t="str">
        <f t="shared" si="16"/>
        <v/>
      </c>
      <c r="X79" s="690" t="str">
        <f t="shared" si="16"/>
        <v/>
      </c>
      <c r="Y79" s="690" t="str">
        <f t="shared" si="16"/>
        <v/>
      </c>
      <c r="Z79" s="690" t="str">
        <f t="shared" si="16"/>
        <v/>
      </c>
      <c r="AA79" s="690" t="str">
        <f t="shared" si="16"/>
        <v/>
      </c>
      <c r="AB79" s="690" t="str">
        <f t="shared" si="16"/>
        <v/>
      </c>
      <c r="AC79" s="690" t="str">
        <f t="shared" si="16"/>
        <v/>
      </c>
      <c r="AD79" s="690" t="str">
        <f t="shared" si="16"/>
        <v/>
      </c>
      <c r="AE79" s="392"/>
      <c r="AF79" s="393" t="s">
        <v>442</v>
      </c>
      <c r="AG79" s="393"/>
      <c r="AH79" s="393" t="s">
        <v>443</v>
      </c>
      <c r="AI79" s="393"/>
      <c r="AJ79" s="394" t="s">
        <v>444</v>
      </c>
      <c r="AK79" s="1011"/>
      <c r="AL79" s="1014"/>
      <c r="AM79" s="24"/>
      <c r="AO79" s="108"/>
      <c r="AP79" s="108"/>
      <c r="AQ79" s="108"/>
      <c r="AR79" s="109"/>
      <c r="AS79" s="109"/>
      <c r="AT79" s="110"/>
      <c r="AU79" s="111"/>
      <c r="AV79" s="112"/>
      <c r="AW79" s="111"/>
      <c r="AX79" s="113"/>
      <c r="AY79" s="114"/>
      <c r="AZ79" s="92"/>
      <c r="BA79" s="97"/>
      <c r="BB79" s="92"/>
      <c r="BE79"/>
      <c r="BF79"/>
    </row>
    <row r="80" spans="1:68" ht="15" customHeight="1">
      <c r="A80" s="654">
        <f>+A77+1</f>
        <v>17</v>
      </c>
      <c r="B80" s="846"/>
      <c r="C80" s="395" t="str">
        <f>IF($B80="","",VLOOKUP($B80,$AO$14:$BP$63,5,0))</f>
        <v/>
      </c>
      <c r="D80" s="1010" t="str">
        <f>IF($B80="","",VLOOKUP($B80,$AO$14:$BP$63,6,0))</f>
        <v/>
      </c>
      <c r="E80" s="1015"/>
      <c r="F80" s="1008" t="str">
        <f>IF($B80="","",VLOOKUP($B80,$AO$14:$BP$63,9,0))</f>
        <v/>
      </c>
      <c r="G80" s="1008" t="str">
        <f>IF($B80="","",VLOOKUP($B80,$AO$14:$BP$63,7,0))</f>
        <v/>
      </c>
      <c r="H80" s="1005" t="str">
        <f>IF($B80="","",VLOOKUP($B80,$AO$14:$BP$63,12,0))</f>
        <v/>
      </c>
      <c r="I80" s="654" t="str">
        <f>IF($B80="","",VLOOKUP($B80,$AO$14:$BP$63,13,0))</f>
        <v/>
      </c>
      <c r="J80" s="226"/>
      <c r="K80" s="1003" t="str">
        <f>IF($B80="","",VLOOKUP($B80,$AO$14:$BP$63,16,0))</f>
        <v/>
      </c>
      <c r="L80" s="1002" t="str">
        <f>IF($B80="","",VLOOKUP($B80,$AO$14:$BP$63,18,0))</f>
        <v/>
      </c>
      <c r="M80" s="1003" t="str">
        <f>IF($B80="","",VLOOKUP($B80,$AO$14:$BP$63,19,0))</f>
        <v/>
      </c>
      <c r="N80" s="396" t="str">
        <f>IF($B80="","",VLOOKUP($B80,$AO$14:$BP$63,21,0))</f>
        <v/>
      </c>
      <c r="O80" s="396" t="str">
        <f>IF($B80="","",VLOOKUP($B80,$AO$14:$BP$63,22,0))</f>
        <v/>
      </c>
      <c r="P80" s="690" t="str">
        <f>IF($B80="","",VLOOKUP($B80,$AO$14:$BP$63,26,0))</f>
        <v/>
      </c>
      <c r="Q80" s="690" t="str">
        <f>IF($B80="","",IF($BG83="","",VLOOKUP($B80,$AO$14:$BP$55,16,0)))</f>
        <v/>
      </c>
      <c r="R80" s="690" t="str">
        <f>IF($B80="","",IF($BG83="","",VLOOKUP($B80,$AO$14:$BP$55,16,0)))</f>
        <v/>
      </c>
      <c r="S80" s="690" t="str">
        <f>IF($B80="","",IF($BG83="","",VLOOKUP($B80,$AO$14:$BP$55,16,0)))</f>
        <v/>
      </c>
      <c r="T80" s="690" t="str">
        <f>IF($B80="","",IF($BG83="","",VLOOKUP($B80,$AO$14:$BP$55,16,0)))</f>
        <v/>
      </c>
      <c r="U80" s="690" t="str">
        <f>IF($B80="","",VLOOKUP($B80,$AO$14:$BP$63,27,0))</f>
        <v/>
      </c>
      <c r="V80" s="690" t="str">
        <f>IF($B80="","",IF($BG83="","",VLOOKUP($B80,$AO$14:$BP$55,16,0)))</f>
        <v/>
      </c>
      <c r="W80" s="690" t="str">
        <f>IF($B80="","",IF($BG83="","",VLOOKUP($B80,$AO$14:$BP$55,16,0)))</f>
        <v/>
      </c>
      <c r="X80" s="690" t="str">
        <f>IF($B80="","",IF($BG83="","",VLOOKUP($B80,$AO$14:$BP$55,16,0)))</f>
        <v/>
      </c>
      <c r="Y80" s="690" t="str">
        <f>IF($B80="","",IF($BG83="","",VLOOKUP($B80,$AO$14:$BP$55,16,0)))</f>
        <v/>
      </c>
      <c r="Z80" s="690" t="str">
        <f>IF($B80="","",VLOOKUP($B80,$AO$14:$BP$63,28,0))</f>
        <v/>
      </c>
      <c r="AA80" s="690" t="str">
        <f>IF($B80="","",IF($BG83="","",VLOOKUP($B80,$AO$14:$BP$55,16,0)))</f>
        <v/>
      </c>
      <c r="AB80" s="690" t="str">
        <f>IF($B80="","",IF($BG83="","",VLOOKUP($B80,$AO$14:$BP$55,16,0)))</f>
        <v/>
      </c>
      <c r="AC80" s="690" t="str">
        <f>IF($B80="","",IF($BG83="","",VLOOKUP($B80,$AO$14:$BP$55,16,0)))</f>
        <v/>
      </c>
      <c r="AD80" s="690" t="str">
        <f>IF($B80="","",IF($BG83="","",VLOOKUP($B80,$AO$14:$BP$55,16,0)))</f>
        <v/>
      </c>
      <c r="AE80" s="376"/>
      <c r="AF80" s="377" t="s">
        <v>442</v>
      </c>
      <c r="AG80" s="377"/>
      <c r="AH80" s="377" t="s">
        <v>443</v>
      </c>
      <c r="AI80" s="377"/>
      <c r="AJ80" s="378" t="s">
        <v>444</v>
      </c>
      <c r="AK80" s="1011" t="s">
        <v>729</v>
      </c>
      <c r="AL80" s="1012" t="s">
        <v>728</v>
      </c>
      <c r="AM80" s="24"/>
      <c r="AO80" s="108"/>
      <c r="AP80" s="108"/>
      <c r="AQ80" s="108"/>
      <c r="AR80" s="109"/>
      <c r="AS80" s="109"/>
      <c r="AT80" s="110"/>
      <c r="AU80" s="111"/>
      <c r="AV80" s="112"/>
      <c r="AW80" s="111"/>
      <c r="AX80" s="113"/>
      <c r="AY80" s="114"/>
      <c r="AZ80" s="92"/>
      <c r="BA80" s="97"/>
      <c r="BB80" s="92"/>
      <c r="BE80"/>
      <c r="BF80"/>
    </row>
    <row r="81" spans="1:66" ht="15" customHeight="1">
      <c r="A81" s="654"/>
      <c r="B81" s="846"/>
      <c r="C81" s="1016" t="str">
        <f>IF($B80="","",VLOOKUP($B80,$AO$14:$BP$63,4,0))</f>
        <v/>
      </c>
      <c r="D81" s="1010"/>
      <c r="E81" s="1015"/>
      <c r="F81" s="1009"/>
      <c r="G81" s="1009"/>
      <c r="H81" s="1006"/>
      <c r="I81" s="957"/>
      <c r="J81" s="305"/>
      <c r="K81" s="1004"/>
      <c r="L81" s="1002"/>
      <c r="M81" s="1004"/>
      <c r="N81" s="397" t="str">
        <f>IF($B80="","",VLOOKUP($B80,$AO$14:$BP$63,23,0))</f>
        <v/>
      </c>
      <c r="O81" s="397" t="s">
        <v>686</v>
      </c>
      <c r="P81" s="690"/>
      <c r="Q81" s="690"/>
      <c r="R81" s="690"/>
      <c r="S81" s="690"/>
      <c r="T81" s="690"/>
      <c r="U81" s="690"/>
      <c r="V81" s="690"/>
      <c r="W81" s="690"/>
      <c r="X81" s="690"/>
      <c r="Y81" s="690"/>
      <c r="Z81" s="690"/>
      <c r="AA81" s="690"/>
      <c r="AB81" s="690"/>
      <c r="AC81" s="690"/>
      <c r="AD81" s="690"/>
      <c r="AE81" s="398"/>
      <c r="AF81" s="399"/>
      <c r="AG81" s="399"/>
      <c r="AH81" s="399"/>
      <c r="AI81" s="399"/>
      <c r="AJ81" s="400"/>
      <c r="AK81" s="1011"/>
      <c r="AL81" s="1013"/>
      <c r="AM81" s="24"/>
      <c r="AO81" s="108"/>
      <c r="AP81" s="108"/>
      <c r="AQ81" s="108"/>
      <c r="AR81" s="109"/>
      <c r="AS81" s="109"/>
      <c r="AT81" s="110"/>
      <c r="AU81" s="111"/>
      <c r="AV81" s="112"/>
      <c r="AW81" s="111"/>
      <c r="AX81" s="113"/>
      <c r="AY81" s="114"/>
      <c r="AZ81" s="92"/>
      <c r="BA81" s="97"/>
      <c r="BB81" s="92"/>
      <c r="BE81"/>
      <c r="BF81"/>
    </row>
    <row r="82" spans="1:66" ht="15" customHeight="1">
      <c r="A82" s="654"/>
      <c r="B82" s="846"/>
      <c r="C82" s="1010"/>
      <c r="D82" s="1010" t="str">
        <f>IF($B82="","",VLOOKUP($B82,$AO$14:$BP$55,3,0))</f>
        <v/>
      </c>
      <c r="E82" s="1015"/>
      <c r="F82" s="386" t="str">
        <f>IF($B80="","",VLOOKUP($B80,$AO$14:$BP$63,11,0))</f>
        <v/>
      </c>
      <c r="G82" s="387" t="str">
        <f>IF($B80="","",VLOOKUP($B80,$AO$14:$BP$63,8,0))</f>
        <v/>
      </c>
      <c r="H82" s="388" t="str">
        <f>IF($B80="","",VLOOKUP($B80,$AO$14:$BP$63,14,0))</f>
        <v/>
      </c>
      <c r="I82" s="389" t="str">
        <f>IF($B80="","",VLOOKUP($B80,$AO$14:$BP$63,15,0))</f>
        <v/>
      </c>
      <c r="J82" s="390"/>
      <c r="K82" s="389" t="str">
        <f>IF($B80="","",VLOOKUP($B80,$AO$14:$BP$63,17,0))</f>
        <v/>
      </c>
      <c r="L82" s="654" t="str">
        <f>IF($B82="","",VLOOKUP($B82,$AO$14:$BP$55,13,0))</f>
        <v/>
      </c>
      <c r="M82" s="389" t="str">
        <f>IF($B80="","",VLOOKUP($B80,$AO$14:$BP$63,20,0))</f>
        <v/>
      </c>
      <c r="N82" s="391" t="str">
        <f>IF($B80="","",VLOOKUP($B80,$AO$14:$BP$63,24,0))</f>
        <v/>
      </c>
      <c r="O82" s="391" t="str">
        <f>IF($B80="","",VLOOKUP($B80,$AO$14:$BP$63,25,0))</f>
        <v/>
      </c>
      <c r="P82" s="690" t="str">
        <f t="shared" ref="P82:AD82" si="17">IF($B82="","",IF($BG85="","",VLOOKUP($B82,$AO$14:$BP$55,16,0)))</f>
        <v/>
      </c>
      <c r="Q82" s="690" t="str">
        <f t="shared" si="17"/>
        <v/>
      </c>
      <c r="R82" s="690" t="str">
        <f t="shared" si="17"/>
        <v/>
      </c>
      <c r="S82" s="690" t="str">
        <f t="shared" si="17"/>
        <v/>
      </c>
      <c r="T82" s="690" t="str">
        <f t="shared" si="17"/>
        <v/>
      </c>
      <c r="U82" s="690" t="str">
        <f t="shared" si="17"/>
        <v/>
      </c>
      <c r="V82" s="690" t="str">
        <f t="shared" si="17"/>
        <v/>
      </c>
      <c r="W82" s="690" t="str">
        <f t="shared" si="17"/>
        <v/>
      </c>
      <c r="X82" s="690" t="str">
        <f t="shared" si="17"/>
        <v/>
      </c>
      <c r="Y82" s="690" t="str">
        <f t="shared" si="17"/>
        <v/>
      </c>
      <c r="Z82" s="690" t="str">
        <f t="shared" si="17"/>
        <v/>
      </c>
      <c r="AA82" s="690" t="str">
        <f t="shared" si="17"/>
        <v/>
      </c>
      <c r="AB82" s="690" t="str">
        <f t="shared" si="17"/>
        <v/>
      </c>
      <c r="AC82" s="690" t="str">
        <f t="shared" si="17"/>
        <v/>
      </c>
      <c r="AD82" s="690" t="str">
        <f t="shared" si="17"/>
        <v/>
      </c>
      <c r="AE82" s="392"/>
      <c r="AF82" s="393" t="s">
        <v>442</v>
      </c>
      <c r="AG82" s="393"/>
      <c r="AH82" s="393" t="s">
        <v>443</v>
      </c>
      <c r="AI82" s="393"/>
      <c r="AJ82" s="394" t="s">
        <v>444</v>
      </c>
      <c r="AK82" s="1011"/>
      <c r="AL82" s="1014"/>
      <c r="AM82" s="24"/>
      <c r="AO82" s="108"/>
      <c r="AP82" s="108"/>
      <c r="AQ82" s="108"/>
      <c r="AR82" s="109"/>
      <c r="AS82" s="109"/>
      <c r="AT82" s="110"/>
      <c r="AU82" s="111"/>
      <c r="AV82" s="112"/>
      <c r="AW82" s="111"/>
      <c r="AX82" s="113"/>
      <c r="AY82" s="114"/>
      <c r="AZ82" s="92"/>
      <c r="BA82" s="97"/>
      <c r="BB82" s="92"/>
      <c r="BE82"/>
      <c r="BF82"/>
    </row>
    <row r="83" spans="1:66" ht="15" customHeight="1">
      <c r="A83" s="654">
        <f>+A80+1</f>
        <v>18</v>
      </c>
      <c r="B83" s="846"/>
      <c r="C83" s="395" t="str">
        <f>IF($B83="","",VLOOKUP($B83,$AO$14:$BP$63,5,0))</f>
        <v/>
      </c>
      <c r="D83" s="1010" t="str">
        <f>IF($B83="","",VLOOKUP($B83,$AO$14:$BP$63,6,0))</f>
        <v/>
      </c>
      <c r="E83" s="1015"/>
      <c r="F83" s="1008" t="str">
        <f>IF($B83="","",VLOOKUP($B83,$AO$14:$BP$63,9,0))</f>
        <v/>
      </c>
      <c r="G83" s="1008" t="str">
        <f>IF($B83="","",VLOOKUP($B83,$AO$14:$BP$63,7,0))</f>
        <v/>
      </c>
      <c r="H83" s="1005" t="str">
        <f>IF($B83="","",VLOOKUP($B83,$AO$14:$BP$63,12,0))</f>
        <v/>
      </c>
      <c r="I83" s="654" t="str">
        <f>IF($B83="","",VLOOKUP($B83,$AO$14:$BP$63,13,0))</f>
        <v/>
      </c>
      <c r="J83" s="226"/>
      <c r="K83" s="1003" t="str">
        <f>IF($B83="","",VLOOKUP($B83,$AO$14:$BP$63,16,0))</f>
        <v/>
      </c>
      <c r="L83" s="1002" t="str">
        <f>IF($B83="","",VLOOKUP($B83,$AO$14:$BP$63,18,0))</f>
        <v/>
      </c>
      <c r="M83" s="1003" t="str">
        <f>IF($B83="","",VLOOKUP($B83,$AO$14:$BP$63,19,0))</f>
        <v/>
      </c>
      <c r="N83" s="396" t="str">
        <f>IF($B83="","",VLOOKUP($B83,$AO$14:$BP$63,21,0))</f>
        <v/>
      </c>
      <c r="O83" s="396" t="str">
        <f>IF($B83="","",VLOOKUP($B83,$AO$14:$BP$63,22,0))</f>
        <v/>
      </c>
      <c r="P83" s="690" t="str">
        <f>IF($B83="","",VLOOKUP($B83,$AO$14:$BP$63,26,0))</f>
        <v/>
      </c>
      <c r="Q83" s="690" t="str">
        <f>IF($B83="","",IF($BG86="","",VLOOKUP($B83,$AO$14:$BP$55,16,0)))</f>
        <v/>
      </c>
      <c r="R83" s="690" t="str">
        <f>IF($B83="","",IF($BG86="","",VLOOKUP($B83,$AO$14:$BP$55,16,0)))</f>
        <v/>
      </c>
      <c r="S83" s="690" t="str">
        <f>IF($B83="","",IF($BG86="","",VLOOKUP($B83,$AO$14:$BP$55,16,0)))</f>
        <v/>
      </c>
      <c r="T83" s="690" t="str">
        <f>IF($B83="","",IF($BG86="","",VLOOKUP($B83,$AO$14:$BP$55,16,0)))</f>
        <v/>
      </c>
      <c r="U83" s="690" t="str">
        <f>IF($B83="","",VLOOKUP($B83,$AO$14:$BP$63,27,0))</f>
        <v/>
      </c>
      <c r="V83" s="690" t="str">
        <f>IF($B83="","",IF($BG86="","",VLOOKUP($B83,$AO$14:$BP$55,16,0)))</f>
        <v/>
      </c>
      <c r="W83" s="690" t="str">
        <f>IF($B83="","",IF($BG86="","",VLOOKUP($B83,$AO$14:$BP$55,16,0)))</f>
        <v/>
      </c>
      <c r="X83" s="690" t="str">
        <f>IF($B83="","",IF($BG86="","",VLOOKUP($B83,$AO$14:$BP$55,16,0)))</f>
        <v/>
      </c>
      <c r="Y83" s="690" t="str">
        <f>IF($B83="","",IF($BG86="","",VLOOKUP($B83,$AO$14:$BP$55,16,0)))</f>
        <v/>
      </c>
      <c r="Z83" s="690" t="str">
        <f>IF($B83="","",VLOOKUP($B83,$AO$14:$BP$63,28,0))</f>
        <v/>
      </c>
      <c r="AA83" s="690" t="str">
        <f>IF($B83="","",IF($BG86="","",VLOOKUP($B83,$AO$14:$BP$55,16,0)))</f>
        <v/>
      </c>
      <c r="AB83" s="690" t="str">
        <f>IF($B83="","",IF($BG86="","",VLOOKUP($B83,$AO$14:$BP$55,16,0)))</f>
        <v/>
      </c>
      <c r="AC83" s="690" t="str">
        <f>IF($B83="","",IF($BG86="","",VLOOKUP($B83,$AO$14:$BP$55,16,0)))</f>
        <v/>
      </c>
      <c r="AD83" s="690" t="str">
        <f>IF($B83="","",IF($BG86="","",VLOOKUP($B83,$AO$14:$BP$55,16,0)))</f>
        <v/>
      </c>
      <c r="AE83" s="376"/>
      <c r="AF83" s="377" t="s">
        <v>442</v>
      </c>
      <c r="AG83" s="377"/>
      <c r="AH83" s="377" t="s">
        <v>443</v>
      </c>
      <c r="AI83" s="377"/>
      <c r="AJ83" s="378" t="s">
        <v>444</v>
      </c>
      <c r="AK83" s="1011" t="s">
        <v>729</v>
      </c>
      <c r="AL83" s="1012" t="s">
        <v>728</v>
      </c>
      <c r="AM83" s="24"/>
      <c r="AO83" s="108"/>
      <c r="AP83" s="108"/>
      <c r="AQ83" s="108"/>
      <c r="AR83" s="109"/>
      <c r="AS83" s="109"/>
      <c r="AT83" s="110"/>
      <c r="AU83" s="111"/>
      <c r="AV83" s="112"/>
      <c r="AW83" s="111"/>
      <c r="AX83" s="113"/>
      <c r="AY83" s="114"/>
      <c r="AZ83" s="92"/>
      <c r="BA83" s="97"/>
      <c r="BB83" s="92"/>
      <c r="BE83"/>
      <c r="BF83"/>
    </row>
    <row r="84" spans="1:66" ht="15" customHeight="1">
      <c r="A84" s="654"/>
      <c r="B84" s="846"/>
      <c r="C84" s="1016" t="str">
        <f>IF($B83="","",VLOOKUP($B83,$AO$14:$BP$63,4,0))</f>
        <v/>
      </c>
      <c r="D84" s="1010"/>
      <c r="E84" s="1015"/>
      <c r="F84" s="1009"/>
      <c r="G84" s="1009"/>
      <c r="H84" s="1006"/>
      <c r="I84" s="957"/>
      <c r="J84" s="305"/>
      <c r="K84" s="1004"/>
      <c r="L84" s="1002"/>
      <c r="M84" s="1004"/>
      <c r="N84" s="397" t="str">
        <f>IF($B83="","",VLOOKUP($B83,$AO$14:$BP$63,23,0))</f>
        <v/>
      </c>
      <c r="O84" s="397" t="s">
        <v>686</v>
      </c>
      <c r="P84" s="690"/>
      <c r="Q84" s="690"/>
      <c r="R84" s="690"/>
      <c r="S84" s="690"/>
      <c r="T84" s="690"/>
      <c r="U84" s="690"/>
      <c r="V84" s="690"/>
      <c r="W84" s="690"/>
      <c r="X84" s="690"/>
      <c r="Y84" s="690"/>
      <c r="Z84" s="690"/>
      <c r="AA84" s="690"/>
      <c r="AB84" s="690"/>
      <c r="AC84" s="690"/>
      <c r="AD84" s="690"/>
      <c r="AE84" s="398"/>
      <c r="AF84" s="399"/>
      <c r="AG84" s="399"/>
      <c r="AH84" s="399"/>
      <c r="AI84" s="399"/>
      <c r="AJ84" s="400"/>
      <c r="AK84" s="1011"/>
      <c r="AL84" s="1013"/>
      <c r="AM84" s="24"/>
      <c r="AO84" s="108"/>
      <c r="AP84" s="108"/>
      <c r="AQ84" s="108"/>
      <c r="AR84" s="109"/>
      <c r="AS84" s="109"/>
      <c r="AT84" s="110"/>
      <c r="AU84" s="111"/>
      <c r="AV84" s="112"/>
      <c r="AW84" s="111"/>
      <c r="AX84" s="113"/>
      <c r="AY84" s="114"/>
      <c r="AZ84" s="92"/>
      <c r="BA84" s="97"/>
      <c r="BB84" s="92"/>
      <c r="BE84"/>
      <c r="BF84"/>
    </row>
    <row r="85" spans="1:66" ht="15" customHeight="1">
      <c r="A85" s="654"/>
      <c r="B85" s="846"/>
      <c r="C85" s="1010"/>
      <c r="D85" s="1010" t="str">
        <f>IF($B85="","",VLOOKUP($B85,$AO$14:$BP$55,3,0))</f>
        <v/>
      </c>
      <c r="E85" s="1015"/>
      <c r="F85" s="386" t="str">
        <f>IF($B83="","",VLOOKUP($B83,$AO$14:$BP$63,11,0))</f>
        <v/>
      </c>
      <c r="G85" s="387" t="str">
        <f>IF($B83="","",VLOOKUP($B83,$AO$14:$BP$63,8,0))</f>
        <v/>
      </c>
      <c r="H85" s="388" t="str">
        <f>IF($B83="","",VLOOKUP($B83,$AO$14:$BP$63,14,0))</f>
        <v/>
      </c>
      <c r="I85" s="389" t="str">
        <f>IF($B83="","",VLOOKUP($B83,$AO$14:$BP$63,15,0))</f>
        <v/>
      </c>
      <c r="J85" s="390"/>
      <c r="K85" s="389" t="str">
        <f>IF($B83="","",VLOOKUP($B83,$AO$14:$BP$63,17,0))</f>
        <v/>
      </c>
      <c r="L85" s="654" t="str">
        <f>IF($B85="","",VLOOKUP($B85,$AO$14:$BP$55,13,0))</f>
        <v/>
      </c>
      <c r="M85" s="389" t="str">
        <f>IF($B83="","",VLOOKUP($B83,$AO$14:$BP$63,20,0))</f>
        <v/>
      </c>
      <c r="N85" s="391" t="str">
        <f>IF($B83="","",VLOOKUP($B83,$AO$14:$BP$63,24,0))</f>
        <v/>
      </c>
      <c r="O85" s="391" t="str">
        <f>IF($B83="","",VLOOKUP($B83,$AO$14:$BP$63,25,0))</f>
        <v/>
      </c>
      <c r="P85" s="690" t="str">
        <f t="shared" ref="P85:AD85" si="18">IF($B85="","",IF($BG88="","",VLOOKUP($B85,$AO$14:$BP$55,16,0)))</f>
        <v/>
      </c>
      <c r="Q85" s="690" t="str">
        <f t="shared" si="18"/>
        <v/>
      </c>
      <c r="R85" s="690" t="str">
        <f t="shared" si="18"/>
        <v/>
      </c>
      <c r="S85" s="690" t="str">
        <f t="shared" si="18"/>
        <v/>
      </c>
      <c r="T85" s="690" t="str">
        <f t="shared" si="18"/>
        <v/>
      </c>
      <c r="U85" s="690" t="str">
        <f t="shared" si="18"/>
        <v/>
      </c>
      <c r="V85" s="690" t="str">
        <f t="shared" si="18"/>
        <v/>
      </c>
      <c r="W85" s="690" t="str">
        <f t="shared" si="18"/>
        <v/>
      </c>
      <c r="X85" s="690" t="str">
        <f t="shared" si="18"/>
        <v/>
      </c>
      <c r="Y85" s="690" t="str">
        <f t="shared" si="18"/>
        <v/>
      </c>
      <c r="Z85" s="690" t="str">
        <f t="shared" si="18"/>
        <v/>
      </c>
      <c r="AA85" s="690" t="str">
        <f t="shared" si="18"/>
        <v/>
      </c>
      <c r="AB85" s="690" t="str">
        <f t="shared" si="18"/>
        <v/>
      </c>
      <c r="AC85" s="690" t="str">
        <f t="shared" si="18"/>
        <v/>
      </c>
      <c r="AD85" s="690" t="str">
        <f t="shared" si="18"/>
        <v/>
      </c>
      <c r="AE85" s="392"/>
      <c r="AF85" s="393" t="s">
        <v>442</v>
      </c>
      <c r="AG85" s="393"/>
      <c r="AH85" s="393" t="s">
        <v>443</v>
      </c>
      <c r="AI85" s="393"/>
      <c r="AJ85" s="394" t="s">
        <v>444</v>
      </c>
      <c r="AK85" s="1011"/>
      <c r="AL85" s="1014"/>
      <c r="AM85" s="24"/>
      <c r="AO85" s="108"/>
      <c r="AP85" s="108"/>
      <c r="AQ85" s="108"/>
      <c r="AR85" s="109"/>
      <c r="AS85" s="109"/>
      <c r="AT85" s="110"/>
      <c r="AU85" s="111"/>
      <c r="AV85" s="112"/>
      <c r="AW85" s="111"/>
      <c r="AX85" s="113"/>
      <c r="AY85" s="114"/>
      <c r="AZ85" s="92"/>
      <c r="BA85" s="97"/>
      <c r="BB85" s="92"/>
      <c r="BE85"/>
      <c r="BF85"/>
    </row>
    <row r="86" spans="1:66" ht="15" customHeight="1">
      <c r="A86" s="654">
        <f>+A83+1</f>
        <v>19</v>
      </c>
      <c r="B86" s="846"/>
      <c r="C86" s="395" t="str">
        <f>IF($B86="","",VLOOKUP($B86,$AO$14:$BP$63,5,0))</f>
        <v/>
      </c>
      <c r="D86" s="1010" t="str">
        <f>IF($B86="","",VLOOKUP($B86,$AO$14:$BP$63,6,0))</f>
        <v/>
      </c>
      <c r="E86" s="1015"/>
      <c r="F86" s="1008" t="str">
        <f>IF($B86="","",VLOOKUP($B86,$AO$14:$BP$63,9,0))</f>
        <v/>
      </c>
      <c r="G86" s="1008" t="str">
        <f>IF($B86="","",VLOOKUP($B86,$AO$14:$BP$63,7,0))</f>
        <v/>
      </c>
      <c r="H86" s="1005" t="str">
        <f>IF($B86="","",VLOOKUP($B86,$AO$14:$BP$63,12,0))</f>
        <v/>
      </c>
      <c r="I86" s="654" t="str">
        <f>IF($B86="","",VLOOKUP($B86,$AO$14:$BP$63,13,0))</f>
        <v/>
      </c>
      <c r="J86" s="226"/>
      <c r="K86" s="1003" t="str">
        <f>IF($B86="","",VLOOKUP($B86,$AO$14:$BP$63,16,0))</f>
        <v/>
      </c>
      <c r="L86" s="1002" t="str">
        <f>IF($B86="","",VLOOKUP($B86,$AO$14:$BP$63,18,0))</f>
        <v/>
      </c>
      <c r="M86" s="1003" t="str">
        <f>IF($B86="","",VLOOKUP($B86,$AO$14:$BP$63,19,0))</f>
        <v/>
      </c>
      <c r="N86" s="396" t="str">
        <f>IF($B86="","",VLOOKUP($B86,$AO$14:$BP$63,21,0))</f>
        <v/>
      </c>
      <c r="O86" s="396" t="str">
        <f>IF($B86="","",VLOOKUP($B86,$AO$14:$BP$63,22,0))</f>
        <v/>
      </c>
      <c r="P86" s="690" t="str">
        <f>IF($B86="","",VLOOKUP($B86,$AO$14:$BP$63,26,0))</f>
        <v/>
      </c>
      <c r="Q86" s="690" t="str">
        <f>IF($B86="","",IF($BG89="","",VLOOKUP($B86,$AO$14:$BP$55,16,0)))</f>
        <v/>
      </c>
      <c r="R86" s="690" t="str">
        <f>IF($B86="","",IF($BG89="","",VLOOKUP($B86,$AO$14:$BP$55,16,0)))</f>
        <v/>
      </c>
      <c r="S86" s="690" t="str">
        <f>IF($B86="","",IF($BG89="","",VLOOKUP($B86,$AO$14:$BP$55,16,0)))</f>
        <v/>
      </c>
      <c r="T86" s="690" t="str">
        <f>IF($B86="","",IF($BG89="","",VLOOKUP($B86,$AO$14:$BP$55,16,0)))</f>
        <v/>
      </c>
      <c r="U86" s="690" t="str">
        <f>IF($B86="","",VLOOKUP($B86,$AO$14:$BP$63,27,0))</f>
        <v/>
      </c>
      <c r="V86" s="690" t="str">
        <f>IF($B86="","",IF($BG89="","",VLOOKUP($B86,$AO$14:$BP$55,16,0)))</f>
        <v/>
      </c>
      <c r="W86" s="690" t="str">
        <f>IF($B86="","",IF($BG89="","",VLOOKUP($B86,$AO$14:$BP$55,16,0)))</f>
        <v/>
      </c>
      <c r="X86" s="690" t="str">
        <f>IF($B86="","",IF($BG89="","",VLOOKUP($B86,$AO$14:$BP$55,16,0)))</f>
        <v/>
      </c>
      <c r="Y86" s="690" t="str">
        <f>IF($B86="","",IF($BG89="","",VLOOKUP($B86,$AO$14:$BP$55,16,0)))</f>
        <v/>
      </c>
      <c r="Z86" s="690" t="str">
        <f>IF($B86="","",VLOOKUP($B86,$AO$14:$BP$63,28,0))</f>
        <v/>
      </c>
      <c r="AA86" s="690" t="str">
        <f>IF($B86="","",IF($BG89="","",VLOOKUP($B86,$AO$14:$BP$55,16,0)))</f>
        <v/>
      </c>
      <c r="AB86" s="690" t="str">
        <f>IF($B86="","",IF($BG89="","",VLOOKUP($B86,$AO$14:$BP$55,16,0)))</f>
        <v/>
      </c>
      <c r="AC86" s="690" t="str">
        <f>IF($B86="","",IF($BG89="","",VLOOKUP($B86,$AO$14:$BP$55,16,0)))</f>
        <v/>
      </c>
      <c r="AD86" s="690" t="str">
        <f>IF($B86="","",IF($BG89="","",VLOOKUP($B86,$AO$14:$BP$55,16,0)))</f>
        <v/>
      </c>
      <c r="AE86" s="376"/>
      <c r="AF86" s="377" t="s">
        <v>442</v>
      </c>
      <c r="AG86" s="377"/>
      <c r="AH86" s="377" t="s">
        <v>443</v>
      </c>
      <c r="AI86" s="377"/>
      <c r="AJ86" s="378" t="s">
        <v>444</v>
      </c>
      <c r="AK86" s="1011" t="s">
        <v>729</v>
      </c>
      <c r="AL86" s="1012" t="s">
        <v>728</v>
      </c>
      <c r="AM86" s="24"/>
      <c r="AO86" s="108"/>
      <c r="AP86" s="108"/>
      <c r="AQ86" s="108"/>
      <c r="AR86" s="109"/>
      <c r="AS86" s="109"/>
      <c r="AT86" s="110"/>
      <c r="AU86" s="111"/>
      <c r="AV86" s="112"/>
      <c r="AW86" s="111"/>
      <c r="AX86" s="113"/>
      <c r="AY86" s="114"/>
      <c r="AZ86" s="92"/>
      <c r="BA86" s="97"/>
      <c r="BB86" s="92"/>
      <c r="BE86"/>
      <c r="BF86"/>
    </row>
    <row r="87" spans="1:66" ht="15" customHeight="1">
      <c r="A87" s="654"/>
      <c r="B87" s="846"/>
      <c r="C87" s="1016" t="str">
        <f>IF($B86="","",VLOOKUP($B86,$AO$14:$BP$63,4,0))</f>
        <v/>
      </c>
      <c r="D87" s="1010"/>
      <c r="E87" s="1015"/>
      <c r="F87" s="1009"/>
      <c r="G87" s="1009"/>
      <c r="H87" s="1006"/>
      <c r="I87" s="957"/>
      <c r="J87" s="305"/>
      <c r="K87" s="1004"/>
      <c r="L87" s="1002"/>
      <c r="M87" s="1004"/>
      <c r="N87" s="397" t="str">
        <f>IF($B86="","",VLOOKUP($B86,$AO$14:$BP$63,23,0))</f>
        <v/>
      </c>
      <c r="O87" s="397" t="s">
        <v>686</v>
      </c>
      <c r="P87" s="690"/>
      <c r="Q87" s="690"/>
      <c r="R87" s="690"/>
      <c r="S87" s="690"/>
      <c r="T87" s="690"/>
      <c r="U87" s="690"/>
      <c r="V87" s="690"/>
      <c r="W87" s="690"/>
      <c r="X87" s="690"/>
      <c r="Y87" s="690"/>
      <c r="Z87" s="690"/>
      <c r="AA87" s="690"/>
      <c r="AB87" s="690"/>
      <c r="AC87" s="690"/>
      <c r="AD87" s="690"/>
      <c r="AE87" s="398"/>
      <c r="AF87" s="399"/>
      <c r="AG87" s="399"/>
      <c r="AH87" s="399"/>
      <c r="AI87" s="399"/>
      <c r="AJ87" s="400"/>
      <c r="AK87" s="1011"/>
      <c r="AL87" s="1013"/>
      <c r="AM87" s="24"/>
      <c r="AO87" s="108"/>
      <c r="AP87" s="108"/>
      <c r="AQ87" s="108"/>
      <c r="AR87" s="109"/>
      <c r="AS87" s="109"/>
      <c r="AT87" s="110"/>
      <c r="AU87" s="111"/>
      <c r="AV87" s="112"/>
      <c r="AW87" s="111"/>
      <c r="AX87" s="113"/>
      <c r="AY87" s="114"/>
      <c r="AZ87" s="92"/>
      <c r="BA87" s="97"/>
      <c r="BB87" s="92"/>
      <c r="BE87"/>
      <c r="BF87"/>
    </row>
    <row r="88" spans="1:66" ht="15" customHeight="1">
      <c r="A88" s="654"/>
      <c r="B88" s="846"/>
      <c r="C88" s="1010"/>
      <c r="D88" s="1010" t="str">
        <f>IF($B88="","",VLOOKUP($B88,$AO$14:$BP$55,3,0))</f>
        <v/>
      </c>
      <c r="E88" s="1015"/>
      <c r="F88" s="386" t="str">
        <f>IF($B86="","",VLOOKUP($B86,$AO$14:$BP$63,11,0))</f>
        <v/>
      </c>
      <c r="G88" s="387" t="str">
        <f>IF($B86="","",VLOOKUP($B86,$AO$14:$BP$63,8,0))</f>
        <v/>
      </c>
      <c r="H88" s="388" t="str">
        <f>IF($B86="","",VLOOKUP($B86,$AO$14:$BP$63,14,0))</f>
        <v/>
      </c>
      <c r="I88" s="389" t="str">
        <f>IF($B86="","",VLOOKUP($B86,$AO$14:$BP$63,15,0))</f>
        <v/>
      </c>
      <c r="J88" s="390"/>
      <c r="K88" s="389" t="str">
        <f>IF($B86="","",VLOOKUP($B86,$AO$14:$BP$63,17,0))</f>
        <v/>
      </c>
      <c r="L88" s="654" t="str">
        <f>IF($B88="","",VLOOKUP($B88,$AO$14:$BP$55,13,0))</f>
        <v/>
      </c>
      <c r="M88" s="389" t="str">
        <f>IF($B86="","",VLOOKUP($B86,$AO$14:$BP$63,20,0))</f>
        <v/>
      </c>
      <c r="N88" s="391" t="str">
        <f>IF($B86="","",VLOOKUP($B86,$AO$14:$BP$63,24,0))</f>
        <v/>
      </c>
      <c r="O88" s="391" t="str">
        <f>IF($B86="","",VLOOKUP($B86,$AO$14:$BP$63,25,0))</f>
        <v/>
      </c>
      <c r="P88" s="690" t="str">
        <f t="shared" ref="P88:AD88" si="19">IF($B88="","",IF($BG91="","",VLOOKUP($B88,$AO$14:$BP$55,16,0)))</f>
        <v/>
      </c>
      <c r="Q88" s="690" t="str">
        <f t="shared" si="19"/>
        <v/>
      </c>
      <c r="R88" s="690" t="str">
        <f t="shared" si="19"/>
        <v/>
      </c>
      <c r="S88" s="690" t="str">
        <f t="shared" si="19"/>
        <v/>
      </c>
      <c r="T88" s="690" t="str">
        <f t="shared" si="19"/>
        <v/>
      </c>
      <c r="U88" s="690" t="str">
        <f t="shared" si="19"/>
        <v/>
      </c>
      <c r="V88" s="690" t="str">
        <f t="shared" si="19"/>
        <v/>
      </c>
      <c r="W88" s="690" t="str">
        <f t="shared" si="19"/>
        <v/>
      </c>
      <c r="X88" s="690" t="str">
        <f t="shared" si="19"/>
        <v/>
      </c>
      <c r="Y88" s="690" t="str">
        <f t="shared" si="19"/>
        <v/>
      </c>
      <c r="Z88" s="690" t="str">
        <f t="shared" si="19"/>
        <v/>
      </c>
      <c r="AA88" s="690" t="str">
        <f t="shared" si="19"/>
        <v/>
      </c>
      <c r="AB88" s="690" t="str">
        <f t="shared" si="19"/>
        <v/>
      </c>
      <c r="AC88" s="690" t="str">
        <f t="shared" si="19"/>
        <v/>
      </c>
      <c r="AD88" s="690" t="str">
        <f t="shared" si="19"/>
        <v/>
      </c>
      <c r="AE88" s="392"/>
      <c r="AF88" s="393" t="s">
        <v>442</v>
      </c>
      <c r="AG88" s="393"/>
      <c r="AH88" s="393" t="s">
        <v>443</v>
      </c>
      <c r="AI88" s="393"/>
      <c r="AJ88" s="394" t="s">
        <v>444</v>
      </c>
      <c r="AK88" s="1011"/>
      <c r="AL88" s="1014"/>
      <c r="AM88" s="24"/>
      <c r="AO88" s="108"/>
      <c r="AP88" s="108"/>
      <c r="AQ88" s="108"/>
      <c r="AR88" s="109"/>
      <c r="AS88" s="109"/>
      <c r="AT88" s="110"/>
      <c r="AU88" s="111"/>
      <c r="AV88" s="112"/>
      <c r="AW88" s="111"/>
      <c r="AX88" s="113"/>
      <c r="AY88" s="114"/>
      <c r="AZ88" s="92"/>
      <c r="BA88" s="97"/>
      <c r="BB88" s="92"/>
      <c r="BE88"/>
      <c r="BF88"/>
    </row>
    <row r="89" spans="1:66" ht="15" customHeight="1">
      <c r="A89" s="654">
        <f>+A86+1</f>
        <v>20</v>
      </c>
      <c r="B89" s="846"/>
      <c r="C89" s="395" t="str">
        <f>IF($B89="","",VLOOKUP($B89,$AO$14:$BP$63,5,0))</f>
        <v/>
      </c>
      <c r="D89" s="1010" t="str">
        <f>IF($B89="","",VLOOKUP($B89,$AO$14:$BP$63,6,0))</f>
        <v/>
      </c>
      <c r="E89" s="1015"/>
      <c r="F89" s="1008" t="str">
        <f>IF($B89="","",VLOOKUP($B89,$AO$14:$BP$63,9,0))</f>
        <v/>
      </c>
      <c r="G89" s="1008" t="str">
        <f>IF($B89="","",VLOOKUP($B89,$AO$14:$BP$63,7,0))</f>
        <v/>
      </c>
      <c r="H89" s="1005" t="str">
        <f>IF($B89="","",VLOOKUP($B89,$AO$14:$BP$63,12,0))</f>
        <v/>
      </c>
      <c r="I89" s="654" t="str">
        <f>IF($B89="","",VLOOKUP($B89,$AO$14:$BP$63,13,0))</f>
        <v/>
      </c>
      <c r="J89" s="226"/>
      <c r="K89" s="1003" t="str">
        <f>IF($B89="","",VLOOKUP($B89,$AO$14:$BP$63,16,0))</f>
        <v/>
      </c>
      <c r="L89" s="1002" t="str">
        <f>IF($B89="","",VLOOKUP($B89,$AO$14:$BP$63,18,0))</f>
        <v/>
      </c>
      <c r="M89" s="1003" t="str">
        <f>IF($B89="","",VLOOKUP($B89,$AO$14:$BP$63,19,0))</f>
        <v/>
      </c>
      <c r="N89" s="396" t="str">
        <f>IF($B89="","",VLOOKUP($B89,$AO$14:$BP$63,21,0))</f>
        <v/>
      </c>
      <c r="O89" s="396" t="str">
        <f>IF($B89="","",VLOOKUP($B89,$AO$14:$BP$63,22,0))</f>
        <v/>
      </c>
      <c r="P89" s="690" t="str">
        <f>IF($B89="","",VLOOKUP($B89,$AO$14:$BP$63,26,0))</f>
        <v/>
      </c>
      <c r="Q89" s="690" t="str">
        <f>IF($B89="","",IF($BG92="","",VLOOKUP($B89,$AO$14:$BP$55,16,0)))</f>
        <v/>
      </c>
      <c r="R89" s="690" t="str">
        <f>IF($B89="","",IF($BG92="","",VLOOKUP($B89,$AO$14:$BP$55,16,0)))</f>
        <v/>
      </c>
      <c r="S89" s="690" t="str">
        <f>IF($B89="","",IF($BG92="","",VLOOKUP($B89,$AO$14:$BP$55,16,0)))</f>
        <v/>
      </c>
      <c r="T89" s="690" t="str">
        <f>IF($B89="","",IF($BG92="","",VLOOKUP($B89,$AO$14:$BP$55,16,0)))</f>
        <v/>
      </c>
      <c r="U89" s="690" t="str">
        <f>IF($B89="","",VLOOKUP($B89,$AO$14:$BP$63,27,0))</f>
        <v/>
      </c>
      <c r="V89" s="690" t="str">
        <f>IF($B89="","",IF($BG92="","",VLOOKUP($B89,$AO$14:$BP$55,16,0)))</f>
        <v/>
      </c>
      <c r="W89" s="690" t="str">
        <f>IF($B89="","",IF($BG92="","",VLOOKUP($B89,$AO$14:$BP$55,16,0)))</f>
        <v/>
      </c>
      <c r="X89" s="690" t="str">
        <f>IF($B89="","",IF($BG92="","",VLOOKUP($B89,$AO$14:$BP$55,16,0)))</f>
        <v/>
      </c>
      <c r="Y89" s="690" t="str">
        <f>IF($B89="","",IF($BG92="","",VLOOKUP($B89,$AO$14:$BP$55,16,0)))</f>
        <v/>
      </c>
      <c r="Z89" s="690" t="str">
        <f>IF($B89="","",VLOOKUP($B89,$AO$14:$BP$63,28,0))</f>
        <v/>
      </c>
      <c r="AA89" s="690" t="str">
        <f>IF($B89="","",IF($BG92="","",VLOOKUP($B89,$AO$14:$BP$55,16,0)))</f>
        <v/>
      </c>
      <c r="AB89" s="690" t="str">
        <f>IF($B89="","",IF($BG92="","",VLOOKUP($B89,$AO$14:$BP$55,16,0)))</f>
        <v/>
      </c>
      <c r="AC89" s="690" t="str">
        <f>IF($B89="","",IF($BG92="","",VLOOKUP($B89,$AO$14:$BP$55,16,0)))</f>
        <v/>
      </c>
      <c r="AD89" s="690" t="str">
        <f>IF($B89="","",IF($BG92="","",VLOOKUP($B89,$AO$14:$BP$55,16,0)))</f>
        <v/>
      </c>
      <c r="AE89" s="376"/>
      <c r="AF89" s="377" t="s">
        <v>442</v>
      </c>
      <c r="AG89" s="377"/>
      <c r="AH89" s="377" t="s">
        <v>443</v>
      </c>
      <c r="AI89" s="377"/>
      <c r="AJ89" s="378" t="s">
        <v>444</v>
      </c>
      <c r="AK89" s="1011" t="s">
        <v>729</v>
      </c>
      <c r="AL89" s="1012" t="s">
        <v>728</v>
      </c>
      <c r="AM89" s="24"/>
      <c r="AO89" s="108"/>
      <c r="AP89" s="108"/>
      <c r="AQ89" s="108"/>
      <c r="AR89" s="109"/>
      <c r="AS89" s="109"/>
      <c r="AT89" s="110"/>
      <c r="AU89" s="111"/>
      <c r="AV89" s="112"/>
      <c r="AW89" s="111"/>
      <c r="AX89" s="113"/>
      <c r="AY89" s="114"/>
      <c r="AZ89" s="92"/>
      <c r="BA89" s="97"/>
      <c r="BB89" s="92"/>
      <c r="BE89"/>
      <c r="BF89"/>
    </row>
    <row r="90" spans="1:66" ht="15" customHeight="1">
      <c r="A90" s="654"/>
      <c r="B90" s="846"/>
      <c r="C90" s="1016" t="str">
        <f>IF($B89="","",VLOOKUP($B89,$AO$14:$BP$63,4,0))</f>
        <v/>
      </c>
      <c r="D90" s="1010"/>
      <c r="E90" s="1015"/>
      <c r="F90" s="1009"/>
      <c r="G90" s="1009"/>
      <c r="H90" s="1006"/>
      <c r="I90" s="957"/>
      <c r="J90" s="305"/>
      <c r="K90" s="1004"/>
      <c r="L90" s="1002"/>
      <c r="M90" s="1004"/>
      <c r="N90" s="397" t="str">
        <f>IF($B89="","",VLOOKUP($B89,$AO$14:$BP$63,23,0))</f>
        <v/>
      </c>
      <c r="O90" s="397" t="s">
        <v>686</v>
      </c>
      <c r="P90" s="690"/>
      <c r="Q90" s="690"/>
      <c r="R90" s="690"/>
      <c r="S90" s="690"/>
      <c r="T90" s="690"/>
      <c r="U90" s="690"/>
      <c r="V90" s="690"/>
      <c r="W90" s="690"/>
      <c r="X90" s="690"/>
      <c r="Y90" s="690"/>
      <c r="Z90" s="690"/>
      <c r="AA90" s="690"/>
      <c r="AB90" s="690"/>
      <c r="AC90" s="690"/>
      <c r="AD90" s="690"/>
      <c r="AE90" s="398"/>
      <c r="AF90" s="399"/>
      <c r="AG90" s="399"/>
      <c r="AH90" s="399"/>
      <c r="AI90" s="399"/>
      <c r="AJ90" s="400"/>
      <c r="AK90" s="1011"/>
      <c r="AL90" s="1013"/>
      <c r="AM90" s="24"/>
      <c r="AO90" s="108"/>
      <c r="AP90" s="108"/>
      <c r="AQ90" s="108"/>
      <c r="AR90" s="109"/>
      <c r="AS90" s="109"/>
      <c r="AT90" s="110"/>
      <c r="AU90" s="111"/>
      <c r="AV90" s="112"/>
      <c r="AW90" s="111"/>
      <c r="AX90" s="113"/>
      <c r="AY90" s="114"/>
      <c r="AZ90" s="92"/>
      <c r="BA90" s="97"/>
      <c r="BB90" s="92"/>
      <c r="BE90"/>
      <c r="BF90"/>
    </row>
    <row r="91" spans="1:66" ht="15" customHeight="1">
      <c r="A91" s="654"/>
      <c r="B91" s="846"/>
      <c r="C91" s="1010"/>
      <c r="D91" s="1010" t="str">
        <f>IF($B91="","",VLOOKUP($B91,$AO$14:$BP$55,3,0))</f>
        <v/>
      </c>
      <c r="E91" s="1015"/>
      <c r="F91" s="386" t="str">
        <f>IF($B89="","",VLOOKUP($B89,$AO$14:$BP$63,11,0))</f>
        <v/>
      </c>
      <c r="G91" s="387" t="str">
        <f>IF($B89="","",VLOOKUP($B89,$AO$14:$BP$63,8,0))</f>
        <v/>
      </c>
      <c r="H91" s="388" t="str">
        <f>IF($B89="","",VLOOKUP($B89,$AO$14:$BP$63,14,0))</f>
        <v/>
      </c>
      <c r="I91" s="389" t="str">
        <f>IF($B89="","",VLOOKUP($B89,$AO$14:$BP$63,15,0))</f>
        <v/>
      </c>
      <c r="J91" s="390"/>
      <c r="K91" s="389" t="str">
        <f>IF($B89="","",VLOOKUP($B89,$AO$14:$BP$63,17,0))</f>
        <v/>
      </c>
      <c r="L91" s="654" t="str">
        <f>IF($B91="","",VLOOKUP($B91,$AO$14:$BP$55,13,0))</f>
        <v/>
      </c>
      <c r="M91" s="389" t="str">
        <f>IF($B89="","",VLOOKUP($B89,$AO$14:$BP$63,20,0))</f>
        <v/>
      </c>
      <c r="N91" s="391" t="str">
        <f>IF($B89="","",VLOOKUP($B89,$AO$14:$BP$63,24,0))</f>
        <v/>
      </c>
      <c r="O91" s="391" t="str">
        <f>IF($B89="","",VLOOKUP($B89,$AO$14:$BP$63,25,0))</f>
        <v/>
      </c>
      <c r="P91" s="690" t="str">
        <f t="shared" ref="P91:AD91" si="20">IF($B91="","",IF($BG94="","",VLOOKUP($B91,$AO$14:$BP$55,16,0)))</f>
        <v/>
      </c>
      <c r="Q91" s="690" t="str">
        <f t="shared" si="20"/>
        <v/>
      </c>
      <c r="R91" s="690" t="str">
        <f t="shared" si="20"/>
        <v/>
      </c>
      <c r="S91" s="690" t="str">
        <f t="shared" si="20"/>
        <v/>
      </c>
      <c r="T91" s="690" t="str">
        <f t="shared" si="20"/>
        <v/>
      </c>
      <c r="U91" s="690" t="str">
        <f t="shared" si="20"/>
        <v/>
      </c>
      <c r="V91" s="690" t="str">
        <f t="shared" si="20"/>
        <v/>
      </c>
      <c r="W91" s="690" t="str">
        <f t="shared" si="20"/>
        <v/>
      </c>
      <c r="X91" s="690" t="str">
        <f t="shared" si="20"/>
        <v/>
      </c>
      <c r="Y91" s="690" t="str">
        <f t="shared" si="20"/>
        <v/>
      </c>
      <c r="Z91" s="690" t="str">
        <f t="shared" si="20"/>
        <v/>
      </c>
      <c r="AA91" s="690" t="str">
        <f t="shared" si="20"/>
        <v/>
      </c>
      <c r="AB91" s="690" t="str">
        <f t="shared" si="20"/>
        <v/>
      </c>
      <c r="AC91" s="690" t="str">
        <f t="shared" si="20"/>
        <v/>
      </c>
      <c r="AD91" s="690" t="str">
        <f t="shared" si="20"/>
        <v/>
      </c>
      <c r="AE91" s="392"/>
      <c r="AF91" s="393" t="s">
        <v>442</v>
      </c>
      <c r="AG91" s="393"/>
      <c r="AH91" s="393" t="s">
        <v>443</v>
      </c>
      <c r="AI91" s="393"/>
      <c r="AJ91" s="394" t="s">
        <v>444</v>
      </c>
      <c r="AK91" s="1011"/>
      <c r="AL91" s="1014"/>
      <c r="AM91" s="24"/>
      <c r="AO91" s="108"/>
      <c r="AP91" s="108"/>
      <c r="AQ91" s="108"/>
      <c r="AR91" s="109"/>
      <c r="AS91" s="109"/>
      <c r="AT91" s="110"/>
      <c r="AU91" s="111"/>
      <c r="AV91" s="112"/>
      <c r="AW91" s="111"/>
      <c r="AX91" s="113"/>
      <c r="AY91" s="114"/>
      <c r="AZ91" s="92"/>
      <c r="BA91" s="97"/>
      <c r="BB91" s="92"/>
      <c r="BE91"/>
      <c r="BF91"/>
    </row>
    <row r="92" spans="1:66" ht="15" customHeight="1">
      <c r="A92" s="18"/>
      <c r="B92" s="97"/>
      <c r="C92" s="98"/>
      <c r="D92" s="98"/>
      <c r="E92" s="80"/>
      <c r="F92" s="99"/>
      <c r="G92" s="100"/>
      <c r="H92" s="90"/>
      <c r="I92" s="18"/>
      <c r="J92" s="24"/>
      <c r="K92" s="18"/>
      <c r="L92" s="18"/>
      <c r="M92" s="18"/>
      <c r="N92" s="18"/>
      <c r="O92" s="18"/>
      <c r="P92" s="90"/>
      <c r="Q92" s="90"/>
      <c r="R92" s="90"/>
      <c r="S92" s="90"/>
      <c r="T92" s="90"/>
      <c r="U92" s="90"/>
      <c r="V92" s="90"/>
      <c r="W92" s="90"/>
      <c r="X92" s="90"/>
      <c r="Y92" s="90"/>
      <c r="Z92" s="90"/>
      <c r="AA92" s="90"/>
      <c r="AB92" s="90"/>
      <c r="AC92" s="90"/>
      <c r="AD92" s="90"/>
      <c r="AE92" s="95"/>
      <c r="AF92" s="95"/>
      <c r="AG92" s="95"/>
      <c r="AH92" s="95"/>
      <c r="AI92" s="95"/>
      <c r="AJ92" s="95"/>
      <c r="AK92" s="101"/>
      <c r="AL92" s="102"/>
      <c r="AM92" s="24"/>
      <c r="AO92" s="108"/>
      <c r="AP92" s="108"/>
      <c r="AQ92" s="108"/>
      <c r="AR92" s="109"/>
      <c r="AS92" s="109"/>
      <c r="AT92" s="110"/>
      <c r="AU92" s="111"/>
      <c r="AV92" s="112"/>
      <c r="AW92" s="111"/>
      <c r="AX92" s="113"/>
      <c r="AY92" s="114"/>
      <c r="AZ92" s="92"/>
      <c r="BA92" s="97"/>
      <c r="BB92" s="92"/>
      <c r="BE92"/>
      <c r="BF92"/>
    </row>
    <row r="93" spans="1:66" ht="15" customHeight="1">
      <c r="A93" s="18"/>
      <c r="B93" s="97"/>
      <c r="C93" s="98"/>
      <c r="D93" s="98"/>
      <c r="E93" s="97"/>
      <c r="F93" s="99"/>
      <c r="G93" s="100"/>
      <c r="H93" s="24"/>
      <c r="I93" s="18"/>
      <c r="J93" s="24"/>
      <c r="K93" s="18"/>
      <c r="L93" s="18"/>
      <c r="M93" s="18"/>
      <c r="N93" s="18"/>
      <c r="O93" s="18"/>
      <c r="P93" s="24"/>
      <c r="Q93" s="24"/>
      <c r="R93" s="24"/>
      <c r="S93" s="24"/>
      <c r="T93" s="24"/>
      <c r="U93" s="24"/>
      <c r="V93" s="90"/>
      <c r="W93" s="90"/>
      <c r="X93" s="90"/>
      <c r="Y93" s="90"/>
      <c r="Z93" s="90"/>
      <c r="AA93" s="90"/>
      <c r="AB93" s="90"/>
      <c r="AC93" s="90"/>
      <c r="AD93" s="90"/>
      <c r="AE93" s="95"/>
      <c r="AF93" s="95"/>
      <c r="AG93" s="95"/>
      <c r="AH93" s="95"/>
      <c r="AI93" s="95"/>
      <c r="AJ93" s="95"/>
      <c r="AK93" s="101"/>
      <c r="AL93" s="102"/>
      <c r="AM93" s="24"/>
      <c r="AO93" s="108"/>
      <c r="AP93" s="108"/>
      <c r="AQ93" s="108"/>
      <c r="AR93" s="109"/>
      <c r="AS93" s="109"/>
      <c r="AT93" s="110"/>
      <c r="AU93" s="111"/>
      <c r="AV93" s="112"/>
      <c r="AW93" s="111"/>
      <c r="AX93" s="113"/>
      <c r="AY93" s="114"/>
      <c r="AZ93" s="92"/>
      <c r="BA93" s="97"/>
      <c r="BB93" s="92"/>
      <c r="BC93" s="12"/>
      <c r="BD93" s="12"/>
      <c r="BE93" s="12"/>
      <c r="BF93" s="12"/>
      <c r="BG93" s="12"/>
      <c r="BH93" s="12"/>
      <c r="BI93" s="12"/>
      <c r="BJ93" s="12"/>
      <c r="BK93" s="12"/>
      <c r="BL93" s="12"/>
      <c r="BM93" s="12"/>
      <c r="BN93" s="12"/>
    </row>
    <row r="94" spans="1:66" ht="15" customHeight="1">
      <c r="B94" s="60" t="s">
        <v>117</v>
      </c>
      <c r="C94" s="1007" t="s">
        <v>583</v>
      </c>
      <c r="D94" s="1007"/>
      <c r="E94" s="1007"/>
      <c r="F94" s="1007"/>
      <c r="G94" s="1007"/>
      <c r="H94" s="1000" t="s">
        <v>468</v>
      </c>
      <c r="I94" s="1000"/>
      <c r="J94" s="1000"/>
      <c r="K94" s="1000"/>
      <c r="L94" s="1000"/>
      <c r="M94" s="1000"/>
      <c r="N94" s="1000"/>
      <c r="O94" s="1000"/>
      <c r="P94" s="1000"/>
      <c r="Q94" s="1000"/>
      <c r="R94" s="1000"/>
      <c r="S94" s="1000"/>
      <c r="T94" s="1000"/>
      <c r="U94" s="1000"/>
      <c r="AO94" s="108"/>
      <c r="AP94" s="108"/>
      <c r="AQ94" s="108"/>
      <c r="AR94" s="109"/>
      <c r="AS94" s="109"/>
      <c r="AT94" s="110"/>
      <c r="AU94" s="111"/>
      <c r="AV94" s="112"/>
      <c r="AW94" s="111"/>
      <c r="AX94" s="113"/>
      <c r="AY94" s="114"/>
      <c r="AZ94" s="92"/>
      <c r="BA94" s="97"/>
      <c r="BB94" s="92"/>
      <c r="BC94" s="12"/>
      <c r="BD94" s="12"/>
      <c r="BE94" s="12"/>
      <c r="BF94" s="12"/>
      <c r="BG94" s="12"/>
      <c r="BH94" s="12"/>
      <c r="BI94" s="12"/>
      <c r="BJ94" s="12"/>
      <c r="BK94" s="12"/>
      <c r="BL94" s="12"/>
      <c r="BM94" s="12"/>
      <c r="BN94" s="12"/>
    </row>
    <row r="95" spans="1:66" ht="15" customHeight="1">
      <c r="B95" s="60"/>
      <c r="C95" s="1007"/>
      <c r="D95" s="1007"/>
      <c r="E95" s="1007"/>
      <c r="F95" s="1007"/>
      <c r="G95" s="1007"/>
      <c r="H95" s="1000"/>
      <c r="I95" s="1000"/>
      <c r="J95" s="1000"/>
      <c r="K95" s="1000"/>
      <c r="L95" s="1000"/>
      <c r="M95" s="1000"/>
      <c r="N95" s="1000"/>
      <c r="O95" s="1000"/>
      <c r="P95" s="1000"/>
      <c r="Q95" s="1000"/>
      <c r="R95" s="1000"/>
      <c r="S95" s="1000"/>
      <c r="T95" s="1000"/>
      <c r="U95" s="1000"/>
      <c r="AO95" s="108"/>
      <c r="AP95" s="108"/>
      <c r="AQ95" s="108"/>
      <c r="AR95" s="109"/>
      <c r="AS95" s="109"/>
      <c r="AT95" s="110"/>
      <c r="AU95" s="111"/>
      <c r="AV95" s="112"/>
      <c r="AW95" s="111"/>
      <c r="AX95" s="113"/>
      <c r="AY95" s="114"/>
      <c r="AZ95" s="92"/>
      <c r="BA95" s="97"/>
      <c r="BB95" s="92"/>
      <c r="BC95" s="12"/>
      <c r="BD95" s="12"/>
      <c r="BE95" s="12"/>
      <c r="BF95" s="12"/>
      <c r="BG95" s="12"/>
      <c r="BH95" s="12"/>
      <c r="BI95" s="12"/>
      <c r="BJ95" s="12"/>
      <c r="BK95" s="12"/>
      <c r="BL95" s="12"/>
      <c r="BM95" s="12"/>
      <c r="BN95" s="12"/>
    </row>
    <row r="96" spans="1:66" ht="15" customHeight="1">
      <c r="A96" s="12"/>
      <c r="C96" s="1001" t="s">
        <v>582</v>
      </c>
      <c r="D96" s="1001"/>
      <c r="E96" s="1001"/>
      <c r="F96" s="1001"/>
      <c r="G96" s="1001"/>
      <c r="H96" s="1000" t="s">
        <v>678</v>
      </c>
      <c r="I96" s="1000"/>
      <c r="J96" s="1000"/>
      <c r="K96" s="1000"/>
      <c r="L96" s="1000"/>
      <c r="M96" s="1000"/>
      <c r="N96" s="1000"/>
      <c r="O96" s="1000"/>
      <c r="P96" s="1000"/>
      <c r="Q96" s="1000"/>
      <c r="R96" s="1000"/>
      <c r="S96" s="1000"/>
      <c r="T96" s="1000"/>
      <c r="U96" s="1000"/>
      <c r="V96" s="12"/>
      <c r="W96" s="12"/>
      <c r="X96" s="12"/>
      <c r="AD96" s="12"/>
      <c r="AE96" s="12"/>
      <c r="AF96" s="12"/>
      <c r="AG96" s="12"/>
      <c r="AH96" s="12"/>
      <c r="AI96" s="12"/>
      <c r="AJ96" s="12"/>
      <c r="AK96" s="12"/>
      <c r="AL96" s="12"/>
      <c r="AM96" s="12"/>
      <c r="AO96" s="108"/>
      <c r="AP96" s="108"/>
      <c r="AQ96" s="108"/>
      <c r="AR96" s="109"/>
      <c r="AS96" s="109"/>
      <c r="AT96" s="110"/>
      <c r="AU96" s="111"/>
      <c r="AV96" s="112"/>
      <c r="AW96" s="111"/>
      <c r="AX96" s="113"/>
      <c r="AY96" s="114"/>
      <c r="AZ96" s="92"/>
      <c r="BA96" s="97"/>
      <c r="BB96" s="92"/>
      <c r="BC96" s="12"/>
      <c r="BD96" s="12"/>
      <c r="BE96" s="12"/>
      <c r="BF96" s="12"/>
      <c r="BG96" s="12"/>
      <c r="BH96" s="12"/>
      <c r="BI96" s="12"/>
      <c r="BJ96" s="12"/>
      <c r="BK96" s="12"/>
      <c r="BL96" s="12"/>
      <c r="BM96" s="12"/>
      <c r="BN96" s="12"/>
    </row>
    <row r="97" spans="1:84" ht="15" customHeight="1">
      <c r="A97" s="12"/>
      <c r="C97" s="1001"/>
      <c r="D97" s="1001"/>
      <c r="E97" s="1001"/>
      <c r="F97" s="1001"/>
      <c r="G97" s="1001"/>
      <c r="H97" s="1000"/>
      <c r="I97" s="1000"/>
      <c r="J97" s="1000"/>
      <c r="K97" s="1000"/>
      <c r="L97" s="1000"/>
      <c r="M97" s="1000"/>
      <c r="N97" s="1000"/>
      <c r="O97" s="1000"/>
      <c r="P97" s="1000"/>
      <c r="Q97" s="1000"/>
      <c r="R97" s="1000"/>
      <c r="S97" s="1000"/>
      <c r="T97" s="1000"/>
      <c r="U97" s="1000"/>
      <c r="V97" s="12"/>
      <c r="W97" s="12"/>
      <c r="X97" s="12"/>
      <c r="AD97" s="12"/>
      <c r="AE97" s="12"/>
      <c r="AF97" s="12"/>
      <c r="AG97" s="12"/>
      <c r="AH97" s="12"/>
      <c r="AI97" s="12"/>
      <c r="AJ97" s="12"/>
      <c r="AK97" s="12"/>
      <c r="AL97" s="12"/>
      <c r="AM97" s="12"/>
      <c r="AO97" s="108"/>
      <c r="AP97" s="108"/>
      <c r="AQ97" s="108"/>
      <c r="AR97" s="109"/>
      <c r="AS97" s="109"/>
      <c r="AT97" s="110"/>
      <c r="AU97" s="111"/>
      <c r="AV97" s="112"/>
      <c r="AW97" s="111"/>
      <c r="AX97" s="113"/>
      <c r="AY97" s="114"/>
      <c r="AZ97" s="92"/>
      <c r="BA97" s="97"/>
      <c r="BB97" s="92"/>
      <c r="BC97" s="12"/>
      <c r="BD97" s="12"/>
      <c r="BE97" s="12"/>
      <c r="BF97" s="12"/>
      <c r="BG97" s="12"/>
      <c r="BH97" s="12"/>
      <c r="BI97" s="12"/>
      <c r="BJ97" s="12"/>
      <c r="BK97" s="12"/>
      <c r="BL97" s="12"/>
      <c r="BM97" s="12"/>
      <c r="BN97" s="12"/>
    </row>
    <row r="98" spans="1:84" ht="15" customHeight="1">
      <c r="A98" s="12"/>
      <c r="C98" s="94"/>
      <c r="D98" s="94"/>
      <c r="E98" s="94"/>
      <c r="F98" s="94"/>
      <c r="G98" s="94"/>
      <c r="H98" s="1000" t="s">
        <v>679</v>
      </c>
      <c r="I98" s="1000"/>
      <c r="J98" s="1000"/>
      <c r="K98" s="1000"/>
      <c r="L98" s="1000"/>
      <c r="M98" s="1000"/>
      <c r="N98" s="1000"/>
      <c r="O98" s="1000"/>
      <c r="P98" s="1000"/>
      <c r="Q98" s="1000"/>
      <c r="R98" s="1000"/>
      <c r="S98" s="1000"/>
      <c r="T98" s="1000"/>
      <c r="U98" s="1000"/>
      <c r="V98" s="12"/>
      <c r="W98" s="12"/>
      <c r="X98" s="12"/>
      <c r="AD98" s="12"/>
      <c r="AE98" s="12"/>
      <c r="AF98" s="12"/>
      <c r="AG98" s="12"/>
      <c r="AH98" s="12"/>
      <c r="AI98" s="12"/>
      <c r="AJ98" s="12"/>
      <c r="AK98" s="12"/>
      <c r="AL98" s="12"/>
      <c r="AM98" s="12"/>
      <c r="AO98" s="108"/>
      <c r="AP98" s="108"/>
      <c r="AQ98" s="108"/>
      <c r="AR98" s="109"/>
      <c r="AS98" s="109"/>
      <c r="AT98" s="110"/>
      <c r="AU98" s="111"/>
      <c r="AV98" s="112"/>
      <c r="AW98" s="111"/>
      <c r="AX98" s="113"/>
      <c r="AY98" s="114"/>
      <c r="AZ98" s="92"/>
      <c r="BA98" s="97"/>
      <c r="BB98" s="92"/>
      <c r="BC98" s="12"/>
      <c r="BD98" s="12"/>
      <c r="BE98" s="12"/>
      <c r="BF98" s="12"/>
      <c r="BG98" s="12"/>
      <c r="BH98" s="12"/>
      <c r="BI98" s="12"/>
      <c r="BJ98" s="12"/>
      <c r="BK98" s="12"/>
      <c r="BL98" s="12"/>
      <c r="BM98" s="12"/>
      <c r="BN98" s="12"/>
    </row>
    <row r="99" spans="1:84" ht="15" customHeight="1">
      <c r="A99" s="12"/>
      <c r="C99" s="94"/>
      <c r="D99" s="94"/>
      <c r="E99" s="94"/>
      <c r="F99" s="94"/>
      <c r="G99" s="94"/>
      <c r="H99" s="1000"/>
      <c r="I99" s="1000"/>
      <c r="J99" s="1000"/>
      <c r="K99" s="1000"/>
      <c r="L99" s="1000"/>
      <c r="M99" s="1000"/>
      <c r="N99" s="1000"/>
      <c r="O99" s="1000"/>
      <c r="P99" s="1000"/>
      <c r="Q99" s="1000"/>
      <c r="R99" s="1000"/>
      <c r="S99" s="1000"/>
      <c r="T99" s="1000"/>
      <c r="U99" s="1000"/>
      <c r="V99" s="12"/>
      <c r="W99" s="12"/>
      <c r="X99" s="12"/>
      <c r="AD99" s="12"/>
      <c r="AE99" s="12"/>
      <c r="AF99" s="12"/>
      <c r="AG99" s="12"/>
      <c r="AH99" s="12"/>
      <c r="AI99" s="12"/>
      <c r="AJ99" s="12"/>
      <c r="AK99" s="12"/>
      <c r="AL99" s="12"/>
      <c r="AM99" s="12"/>
    </row>
    <row r="100" spans="1:84" ht="15" customHeight="1">
      <c r="A100" s="12"/>
      <c r="C100" s="93"/>
      <c r="D100" s="39"/>
      <c r="E100" s="39"/>
      <c r="F100" s="39"/>
      <c r="G100" s="94"/>
      <c r="H100" s="1001" t="s">
        <v>680</v>
      </c>
      <c r="I100" s="1001"/>
      <c r="J100" s="1001"/>
      <c r="K100" s="1001"/>
      <c r="L100" s="1001"/>
      <c r="M100" s="1001"/>
      <c r="N100" s="1001"/>
      <c r="O100" s="1001"/>
      <c r="P100" s="1001"/>
      <c r="Q100" s="1001"/>
      <c r="R100" s="1001"/>
      <c r="S100" s="1001"/>
      <c r="T100" s="1001"/>
      <c r="U100" s="1001"/>
      <c r="V100" s="12"/>
      <c r="W100" s="12"/>
      <c r="X100" s="12"/>
      <c r="AD100" s="12"/>
      <c r="AE100" s="12"/>
      <c r="AF100" s="12"/>
      <c r="AG100" s="12"/>
      <c r="AH100" s="12"/>
      <c r="AI100" s="12"/>
      <c r="AJ100" s="12"/>
      <c r="AK100" s="12"/>
      <c r="AL100" s="12"/>
      <c r="AM100" s="12"/>
    </row>
    <row r="101" spans="1:84" ht="15" customHeight="1">
      <c r="A101" s="12"/>
      <c r="C101" s="93"/>
      <c r="D101" s="39"/>
      <c r="E101" s="39"/>
      <c r="F101" s="39"/>
      <c r="G101" s="94"/>
      <c r="H101" s="1001"/>
      <c r="I101" s="1001"/>
      <c r="J101" s="1001"/>
      <c r="K101" s="1001"/>
      <c r="L101" s="1001"/>
      <c r="M101" s="1001"/>
      <c r="N101" s="1001"/>
      <c r="O101" s="1001"/>
      <c r="P101" s="1001"/>
      <c r="Q101" s="1001"/>
      <c r="R101" s="1001"/>
      <c r="S101" s="1001"/>
      <c r="T101" s="1001"/>
      <c r="U101" s="1001"/>
      <c r="V101" s="12"/>
      <c r="W101" s="12"/>
      <c r="X101" s="12"/>
      <c r="AD101" s="12"/>
      <c r="AE101" s="12"/>
      <c r="AF101" s="12"/>
      <c r="AG101" s="12"/>
      <c r="AH101" s="12"/>
      <c r="AI101" s="12"/>
      <c r="AJ101" s="12"/>
      <c r="AK101" s="12"/>
      <c r="AL101" s="12"/>
      <c r="AM101" s="12"/>
    </row>
    <row r="102" spans="1:84" ht="15" customHeight="1">
      <c r="A102" s="12"/>
      <c r="C102" s="93"/>
      <c r="D102" s="39"/>
      <c r="E102" s="39"/>
      <c r="F102" s="39"/>
      <c r="G102" s="94"/>
      <c r="H102" s="94"/>
      <c r="I102" s="94"/>
      <c r="J102" s="94"/>
      <c r="K102" s="94"/>
      <c r="L102" s="94"/>
      <c r="M102" s="94"/>
      <c r="N102" s="94"/>
      <c r="O102" s="94"/>
      <c r="P102" s="94"/>
      <c r="Q102" s="94"/>
      <c r="R102" s="94"/>
      <c r="S102" s="94"/>
      <c r="T102" s="94"/>
      <c r="U102" s="94"/>
      <c r="V102" s="12"/>
      <c r="W102" s="12"/>
      <c r="X102" s="12"/>
      <c r="AD102" s="12"/>
      <c r="AE102" s="12"/>
      <c r="AF102" s="12"/>
      <c r="AG102" s="12"/>
      <c r="AH102" s="12"/>
      <c r="AI102" s="12"/>
      <c r="AJ102" s="12"/>
      <c r="AK102" s="12"/>
      <c r="AL102" s="12"/>
      <c r="AM102" s="12"/>
    </row>
    <row r="103" spans="1:84" ht="26.25" customHeight="1">
      <c r="A103" s="1030" t="s">
        <v>450</v>
      </c>
      <c r="B103" s="1031"/>
      <c r="C103" s="1032"/>
      <c r="U103" s="66"/>
      <c r="X103" s="676" t="s">
        <v>447</v>
      </c>
      <c r="Y103" s="757"/>
      <c r="Z103" s="758"/>
      <c r="AA103" s="49"/>
      <c r="AB103" s="49"/>
      <c r="AC103" s="49"/>
      <c r="AD103" s="49"/>
      <c r="AE103" s="49"/>
      <c r="AF103" s="49"/>
      <c r="AG103" s="49"/>
      <c r="AH103" s="49"/>
      <c r="AI103" s="49"/>
      <c r="AJ103" s="49"/>
      <c r="AK103" s="49"/>
      <c r="AL103" s="228"/>
      <c r="AN103" s="12"/>
      <c r="BW103" s="12"/>
      <c r="BX103" s="12"/>
      <c r="BY103" s="12"/>
      <c r="BZ103" s="12"/>
      <c r="CA103" s="12"/>
      <c r="CB103" s="12"/>
      <c r="CC103" s="12"/>
      <c r="CD103" s="12"/>
      <c r="CE103" s="12"/>
      <c r="CF103" s="12"/>
    </row>
    <row r="104" spans="1:84" ht="26.25" customHeight="1">
      <c r="X104" s="762"/>
      <c r="Y104" s="763"/>
      <c r="Z104" s="764"/>
      <c r="AA104" s="229"/>
      <c r="AB104" s="229"/>
      <c r="AC104" s="229"/>
      <c r="AD104" s="229"/>
      <c r="AE104" s="229"/>
      <c r="AF104" s="229"/>
      <c r="AG104" s="229"/>
      <c r="AH104" s="229"/>
      <c r="AI104" s="229"/>
      <c r="AJ104" s="229"/>
      <c r="AK104" s="229"/>
      <c r="AL104" s="230"/>
    </row>
    <row r="105" spans="1:84" ht="26.25" customHeight="1">
      <c r="F105" s="1022" t="s">
        <v>104</v>
      </c>
      <c r="G105" s="1022"/>
      <c r="H105" s="1022"/>
      <c r="I105" s="1022"/>
      <c r="J105" s="1022"/>
      <c r="K105" s="1022"/>
      <c r="AB105" s="59"/>
      <c r="AC105" s="59"/>
      <c r="AD105" s="59"/>
      <c r="AE105" s="59"/>
      <c r="AF105" s="59"/>
      <c r="AG105" s="59"/>
      <c r="AH105" s="59"/>
      <c r="AI105" s="1023" t="str">
        <f>IF(初期入力!$E$11="","",初期入力!$E$11)</f>
        <v/>
      </c>
      <c r="AJ105" s="1024"/>
      <c r="AK105" s="1024"/>
      <c r="AL105" s="1024"/>
    </row>
    <row r="106" spans="1:84" ht="26.25" customHeight="1">
      <c r="I106" s="1028"/>
      <c r="J106" s="1029"/>
      <c r="K106" s="1029"/>
      <c r="AK106" s="79"/>
      <c r="AL106" s="78"/>
      <c r="AM106" s="78"/>
    </row>
    <row r="107" spans="1:84" ht="26.25" customHeight="1">
      <c r="C107" s="58" t="s">
        <v>50</v>
      </c>
      <c r="D107" s="1025" t="e">
        <f>IF(初期入力!#REF!="","",初期入力!#REF!)</f>
        <v>#REF!</v>
      </c>
      <c r="E107" s="1025"/>
      <c r="F107" s="1025"/>
      <c r="G107" s="1025"/>
      <c r="BW107" s="96"/>
      <c r="BX107" s="96"/>
    </row>
    <row r="108" spans="1:84" ht="26.25" customHeight="1">
      <c r="C108" s="58" t="s">
        <v>105</v>
      </c>
      <c r="D108" s="1026" t="e">
        <f>IF(初期入力!#REF!="","",初期入力!#REF!)</f>
        <v>#REF!</v>
      </c>
      <c r="E108" s="1026"/>
      <c r="F108" s="1026"/>
      <c r="G108" s="1026"/>
      <c r="H108" t="s">
        <v>805</v>
      </c>
      <c r="R108" s="58"/>
      <c r="U108" s="1033" t="s">
        <v>727</v>
      </c>
      <c r="V108" s="1033"/>
      <c r="W108" s="1033"/>
      <c r="X108" s="1033"/>
      <c r="Y108" s="1033"/>
      <c r="Z108" s="1027" t="str">
        <f>IF(初期入力!$E$17="","",初期入力!$E$17)</f>
        <v/>
      </c>
      <c r="AA108" s="1027"/>
      <c r="AB108" s="1027"/>
      <c r="AC108" s="1027"/>
      <c r="AD108" s="1027"/>
      <c r="AE108" s="1027"/>
      <c r="AF108" s="1027"/>
      <c r="AG108" s="1027"/>
      <c r="AH108" s="1027"/>
      <c r="AI108" s="1027"/>
      <c r="AJ108" s="1027"/>
      <c r="AK108" s="1027"/>
      <c r="AL108" s="402" t="s">
        <v>805</v>
      </c>
      <c r="BW108" s="94"/>
      <c r="BX108" s="94"/>
    </row>
    <row r="109" spans="1:84" ht="26.25" customHeight="1">
      <c r="R109" s="58"/>
      <c r="W109" s="55"/>
      <c r="X109" s="55"/>
      <c r="Y109" s="55"/>
      <c r="Z109" s="55"/>
      <c r="AA109" s="55"/>
      <c r="AB109" s="55"/>
      <c r="AC109" s="55"/>
      <c r="AD109" s="55"/>
      <c r="AE109" s="55"/>
      <c r="AF109" s="55"/>
      <c r="AG109" s="55"/>
      <c r="AH109" s="55"/>
      <c r="AI109" s="53"/>
      <c r="BW109" s="94"/>
      <c r="BX109" s="94"/>
    </row>
    <row r="110" spans="1:84" ht="12" customHeight="1">
      <c r="A110" s="605" t="s">
        <v>676</v>
      </c>
      <c r="B110" s="1019" t="s">
        <v>446</v>
      </c>
      <c r="C110" s="335" t="s">
        <v>821</v>
      </c>
      <c r="D110" s="654" t="s">
        <v>439</v>
      </c>
      <c r="E110" s="654" t="s">
        <v>438</v>
      </c>
      <c r="F110" s="654" t="s">
        <v>822</v>
      </c>
      <c r="G110" s="654" t="s">
        <v>823</v>
      </c>
      <c r="H110" s="654" t="s">
        <v>485</v>
      </c>
      <c r="I110" s="1019" t="s">
        <v>820</v>
      </c>
      <c r="J110" s="279"/>
      <c r="K110" s="1019" t="s">
        <v>824</v>
      </c>
      <c r="L110" s="1021" t="s">
        <v>441</v>
      </c>
      <c r="M110" s="1019" t="s">
        <v>577</v>
      </c>
      <c r="N110" s="1036" t="s">
        <v>614</v>
      </c>
      <c r="O110" s="1036"/>
      <c r="P110" s="654" t="s">
        <v>825</v>
      </c>
      <c r="Q110" s="654"/>
      <c r="R110" s="654"/>
      <c r="S110" s="654"/>
      <c r="T110" s="654"/>
      <c r="U110" s="654"/>
      <c r="V110" s="654"/>
      <c r="W110" s="654"/>
      <c r="X110" s="654"/>
      <c r="Y110" s="654"/>
      <c r="Z110" s="654"/>
      <c r="AA110" s="654"/>
      <c r="AB110" s="654"/>
      <c r="AC110" s="654"/>
      <c r="AD110" s="654"/>
      <c r="AE110" s="624" t="s">
        <v>448</v>
      </c>
      <c r="AF110" s="625"/>
      <c r="AG110" s="625"/>
      <c r="AH110" s="625"/>
      <c r="AI110" s="625"/>
      <c r="AJ110" s="626"/>
      <c r="AK110" s="1042" t="s">
        <v>730</v>
      </c>
      <c r="AL110" s="1038" t="s">
        <v>579</v>
      </c>
      <c r="AM110" s="18"/>
    </row>
    <row r="111" spans="1:84" ht="12" customHeight="1">
      <c r="A111" s="605"/>
      <c r="B111" s="1019"/>
      <c r="C111" s="1037" t="s">
        <v>111</v>
      </c>
      <c r="D111" s="654"/>
      <c r="E111" s="654"/>
      <c r="F111" s="957"/>
      <c r="G111" s="957"/>
      <c r="H111" s="957"/>
      <c r="I111" s="1020"/>
      <c r="J111" s="300"/>
      <c r="K111" s="1020"/>
      <c r="L111" s="1021"/>
      <c r="M111" s="1020"/>
      <c r="N111" s="1035" t="s">
        <v>677</v>
      </c>
      <c r="O111" s="1035"/>
      <c r="P111" s="957"/>
      <c r="Q111" s="957"/>
      <c r="R111" s="957"/>
      <c r="S111" s="957"/>
      <c r="T111" s="957"/>
      <c r="U111" s="957"/>
      <c r="V111" s="957"/>
      <c r="W111" s="957"/>
      <c r="X111" s="957"/>
      <c r="Y111" s="957"/>
      <c r="Z111" s="957"/>
      <c r="AA111" s="957"/>
      <c r="AB111" s="957"/>
      <c r="AC111" s="957"/>
      <c r="AD111" s="957"/>
      <c r="AE111" s="337"/>
      <c r="AF111" s="338"/>
      <c r="AG111" s="338"/>
      <c r="AH111" s="338"/>
      <c r="AI111" s="338"/>
      <c r="AJ111" s="339"/>
      <c r="AK111" s="1043"/>
      <c r="AL111" s="1039"/>
      <c r="AM111" s="18"/>
    </row>
    <row r="112" spans="1:84" ht="12" customHeight="1">
      <c r="A112" s="605"/>
      <c r="B112" s="1019"/>
      <c r="C112" s="654"/>
      <c r="D112" s="654"/>
      <c r="E112" s="654"/>
      <c r="F112" s="302" t="s">
        <v>112</v>
      </c>
      <c r="G112" s="302" t="s">
        <v>113</v>
      </c>
      <c r="H112" s="302" t="s">
        <v>440</v>
      </c>
      <c r="I112" s="336" t="s">
        <v>820</v>
      </c>
      <c r="J112" s="302"/>
      <c r="K112" s="336" t="s">
        <v>826</v>
      </c>
      <c r="L112" s="605"/>
      <c r="M112" s="336" t="s">
        <v>576</v>
      </c>
      <c r="N112" s="1017" t="s">
        <v>612</v>
      </c>
      <c r="O112" s="1017"/>
      <c r="P112" s="1018" t="s">
        <v>578</v>
      </c>
      <c r="Q112" s="1018"/>
      <c r="R112" s="1018"/>
      <c r="S112" s="1018"/>
      <c r="T112" s="1018"/>
      <c r="U112" s="1041" t="s">
        <v>115</v>
      </c>
      <c r="V112" s="1041"/>
      <c r="W112" s="1041"/>
      <c r="X112" s="1041"/>
      <c r="Y112" s="1041"/>
      <c r="Z112" s="1041" t="s">
        <v>116</v>
      </c>
      <c r="AA112" s="1041"/>
      <c r="AB112" s="1041"/>
      <c r="AC112" s="1041"/>
      <c r="AD112" s="1041"/>
      <c r="AE112" s="723" t="s">
        <v>449</v>
      </c>
      <c r="AF112" s="642"/>
      <c r="AG112" s="642"/>
      <c r="AH112" s="642"/>
      <c r="AI112" s="642"/>
      <c r="AJ112" s="643"/>
      <c r="AK112" s="1044"/>
      <c r="AL112" s="1045"/>
      <c r="AM112" s="18"/>
    </row>
    <row r="113" spans="1:39" ht="15" customHeight="1">
      <c r="A113" s="654">
        <f>A89+1</f>
        <v>21</v>
      </c>
      <c r="B113" s="846"/>
      <c r="C113" s="395" t="str">
        <f>IF($B113="","",VLOOKUP($B113,$AO$14:$BP$63,5,0))</f>
        <v/>
      </c>
      <c r="D113" s="1010" t="str">
        <f>IF($B113="","",VLOOKUP($B113,$AO$14:$BP$63,6,0))</f>
        <v/>
      </c>
      <c r="E113" s="1015"/>
      <c r="F113" s="1008" t="str">
        <f>IF($B113="","",VLOOKUP($B113,$AO$14:$BP$63,9,0))</f>
        <v/>
      </c>
      <c r="G113" s="1008" t="str">
        <f>IF($B113="","",VLOOKUP($B113,$AO$14:$BP$63,7,0))</f>
        <v/>
      </c>
      <c r="H113" s="1005" t="str">
        <f>IF($B113="","",VLOOKUP($B113,$AO$14:$BP$63,12,0))</f>
        <v/>
      </c>
      <c r="I113" s="654" t="str">
        <f>IF($B113="","",VLOOKUP($B113,$AO$14:$BP$63,13,0))</f>
        <v/>
      </c>
      <c r="J113" s="226"/>
      <c r="K113" s="1003" t="str">
        <f>IF($B113="","",VLOOKUP($B113,$AO$14:$BP$63,16,0))</f>
        <v/>
      </c>
      <c r="L113" s="1002" t="str">
        <f>IF($B113="","",VLOOKUP($B113,$AO$14:$BP$63,18,0))</f>
        <v/>
      </c>
      <c r="M113" s="1003" t="str">
        <f>IF($B113="","",VLOOKUP($B113,$AO$14:$BP$63,19,0))</f>
        <v/>
      </c>
      <c r="N113" s="396" t="str">
        <f>IF($B113="","",VLOOKUP($B113,$AO$14:$BP$63,21,0))</f>
        <v/>
      </c>
      <c r="O113" s="396" t="str">
        <f>IF($B113="","",VLOOKUP($B113,$AO$14:$BP$63,22,0))</f>
        <v/>
      </c>
      <c r="P113" s="690" t="str">
        <f>IF($B113="","",VLOOKUP($B113,$AO$14:$BP$63,26,0))</f>
        <v/>
      </c>
      <c r="Q113" s="690" t="str">
        <f>IF($B113="","",IF($BG116="","",VLOOKUP($B113,$AO$14:$BP$55,16,0)))</f>
        <v/>
      </c>
      <c r="R113" s="690" t="str">
        <f>IF($B113="","",IF($BG116="","",VLOOKUP($B113,$AO$14:$BP$55,16,0)))</f>
        <v/>
      </c>
      <c r="S113" s="690" t="str">
        <f>IF($B113="","",IF($BG116="","",VLOOKUP($B113,$AO$14:$BP$55,16,0)))</f>
        <v/>
      </c>
      <c r="T113" s="690" t="str">
        <f>IF($B113="","",IF($BG116="","",VLOOKUP($B113,$AO$14:$BP$55,16,0)))</f>
        <v/>
      </c>
      <c r="U113" s="690" t="str">
        <f>IF($B113="","",VLOOKUP($B113,$AO$14:$BP$63,27,0))</f>
        <v/>
      </c>
      <c r="V113" s="690" t="str">
        <f>IF($B113="","",IF($BG116="","",VLOOKUP($B113,$AO$14:$BP$55,16,0)))</f>
        <v/>
      </c>
      <c r="W113" s="690" t="str">
        <f>IF($B113="","",IF($BG116="","",VLOOKUP($B113,$AO$14:$BP$55,16,0)))</f>
        <v/>
      </c>
      <c r="X113" s="690" t="str">
        <f>IF($B113="","",IF($BG116="","",VLOOKUP($B113,$AO$14:$BP$55,16,0)))</f>
        <v/>
      </c>
      <c r="Y113" s="690" t="str">
        <f>IF($B113="","",IF($BG116="","",VLOOKUP($B113,$AO$14:$BP$55,16,0)))</f>
        <v/>
      </c>
      <c r="Z113" s="690" t="str">
        <f>IF($B113="","",VLOOKUP($B113,$AO$14:$BP$63,28,0))</f>
        <v/>
      </c>
      <c r="AA113" s="690" t="str">
        <f>IF($B113="","",IF($BG116="","",VLOOKUP($B113,$AO$14:$BP$55,16,0)))</f>
        <v/>
      </c>
      <c r="AB113" s="690" t="str">
        <f>IF($B113="","",IF($BG116="","",VLOOKUP($B113,$AO$14:$BP$55,16,0)))</f>
        <v/>
      </c>
      <c r="AC113" s="690" t="str">
        <f>IF($B113="","",IF($BG116="","",VLOOKUP($B113,$AO$14:$BP$55,16,0)))</f>
        <v/>
      </c>
      <c r="AD113" s="690" t="str">
        <f>IF($B113="","",IF($BG116="","",VLOOKUP($B113,$AO$14:$BP$55,16,0)))</f>
        <v/>
      </c>
      <c r="AE113" s="376"/>
      <c r="AF113" s="377" t="s">
        <v>442</v>
      </c>
      <c r="AG113" s="377"/>
      <c r="AH113" s="377" t="s">
        <v>443</v>
      </c>
      <c r="AI113" s="377"/>
      <c r="AJ113" s="378" t="s">
        <v>444</v>
      </c>
      <c r="AK113" s="1011" t="s">
        <v>729</v>
      </c>
      <c r="AL113" s="1012" t="s">
        <v>728</v>
      </c>
      <c r="AM113" s="24"/>
    </row>
    <row r="114" spans="1:39" ht="15" customHeight="1">
      <c r="A114" s="654"/>
      <c r="B114" s="846"/>
      <c r="C114" s="1016" t="str">
        <f>IF($B113="","",VLOOKUP($B113,$AO$14:$BP$63,4,0))</f>
        <v/>
      </c>
      <c r="D114" s="1010"/>
      <c r="E114" s="1015"/>
      <c r="F114" s="1009"/>
      <c r="G114" s="1009"/>
      <c r="H114" s="1006"/>
      <c r="I114" s="957"/>
      <c r="J114" s="305"/>
      <c r="K114" s="1004"/>
      <c r="L114" s="1002"/>
      <c r="M114" s="1004"/>
      <c r="N114" s="397" t="str">
        <f>IF($B113="","",VLOOKUP($B113,$AO$14:$BP$63,23,0))</f>
        <v/>
      </c>
      <c r="O114" s="397" t="s">
        <v>686</v>
      </c>
      <c r="P114" s="690"/>
      <c r="Q114" s="690"/>
      <c r="R114" s="690"/>
      <c r="S114" s="690"/>
      <c r="T114" s="690"/>
      <c r="U114" s="690"/>
      <c r="V114" s="690"/>
      <c r="W114" s="690"/>
      <c r="X114" s="690"/>
      <c r="Y114" s="690"/>
      <c r="Z114" s="690"/>
      <c r="AA114" s="690"/>
      <c r="AB114" s="690"/>
      <c r="AC114" s="690"/>
      <c r="AD114" s="690"/>
      <c r="AE114" s="398"/>
      <c r="AF114" s="399"/>
      <c r="AG114" s="399"/>
      <c r="AH114" s="399"/>
      <c r="AI114" s="399"/>
      <c r="AJ114" s="400"/>
      <c r="AK114" s="1011"/>
      <c r="AL114" s="1013"/>
      <c r="AM114" s="24"/>
    </row>
    <row r="115" spans="1:39" ht="15" customHeight="1">
      <c r="A115" s="654"/>
      <c r="B115" s="846"/>
      <c r="C115" s="1010"/>
      <c r="D115" s="1010" t="str">
        <f>IF($B115="","",VLOOKUP($B115,$AO$14:$BP$55,3,0))</f>
        <v/>
      </c>
      <c r="E115" s="1015"/>
      <c r="F115" s="386" t="str">
        <f>IF($B113="","",VLOOKUP($B113,$AO$14:$BP$63,11,0))</f>
        <v/>
      </c>
      <c r="G115" s="387" t="str">
        <f>IF($B113="","",VLOOKUP($B113,$AO$14:$BP$63,8,0))</f>
        <v/>
      </c>
      <c r="H115" s="388" t="str">
        <f>IF($B113="","",VLOOKUP($B113,$AO$14:$BP$63,14,0))</f>
        <v/>
      </c>
      <c r="I115" s="389" t="str">
        <f>IF($B113="","",VLOOKUP($B113,$AO$14:$BP$63,15,0))</f>
        <v/>
      </c>
      <c r="J115" s="390"/>
      <c r="K115" s="389" t="str">
        <f>IF($B113="","",VLOOKUP($B113,$AO$14:$BP$63,17,0))</f>
        <v/>
      </c>
      <c r="L115" s="654" t="str">
        <f>IF($B115="","",VLOOKUP($B115,$AO$14:$BP$55,13,0))</f>
        <v/>
      </c>
      <c r="M115" s="389" t="str">
        <f>IF($B113="","",VLOOKUP($B113,$AO$14:$BP$63,20,0))</f>
        <v/>
      </c>
      <c r="N115" s="391" t="str">
        <f>IF($B113="","",VLOOKUP($B113,$AO$14:$BP$63,24,0))</f>
        <v/>
      </c>
      <c r="O115" s="391" t="str">
        <f>IF($B113="","",VLOOKUP($B113,$AO$14:$BP$63,25,0))</f>
        <v/>
      </c>
      <c r="P115" s="690" t="str">
        <f t="shared" ref="P115:AD115" si="21">IF($B115="","",IF($BG118="","",VLOOKUP($B115,$AO$14:$BP$55,16,0)))</f>
        <v/>
      </c>
      <c r="Q115" s="690" t="str">
        <f t="shared" si="21"/>
        <v/>
      </c>
      <c r="R115" s="690" t="str">
        <f t="shared" si="21"/>
        <v/>
      </c>
      <c r="S115" s="690" t="str">
        <f t="shared" si="21"/>
        <v/>
      </c>
      <c r="T115" s="690" t="str">
        <f t="shared" si="21"/>
        <v/>
      </c>
      <c r="U115" s="690" t="str">
        <f t="shared" si="21"/>
        <v/>
      </c>
      <c r="V115" s="690" t="str">
        <f t="shared" si="21"/>
        <v/>
      </c>
      <c r="W115" s="690" t="str">
        <f t="shared" si="21"/>
        <v/>
      </c>
      <c r="X115" s="690" t="str">
        <f t="shared" si="21"/>
        <v/>
      </c>
      <c r="Y115" s="690" t="str">
        <f t="shared" si="21"/>
        <v/>
      </c>
      <c r="Z115" s="690" t="str">
        <f t="shared" si="21"/>
        <v/>
      </c>
      <c r="AA115" s="690" t="str">
        <f t="shared" si="21"/>
        <v/>
      </c>
      <c r="AB115" s="690" t="str">
        <f t="shared" si="21"/>
        <v/>
      </c>
      <c r="AC115" s="690" t="str">
        <f t="shared" si="21"/>
        <v/>
      </c>
      <c r="AD115" s="690" t="str">
        <f t="shared" si="21"/>
        <v/>
      </c>
      <c r="AE115" s="392"/>
      <c r="AF115" s="393" t="s">
        <v>442</v>
      </c>
      <c r="AG115" s="393"/>
      <c r="AH115" s="393" t="s">
        <v>443</v>
      </c>
      <c r="AI115" s="393"/>
      <c r="AJ115" s="394" t="s">
        <v>444</v>
      </c>
      <c r="AK115" s="1011"/>
      <c r="AL115" s="1014"/>
      <c r="AM115" s="24"/>
    </row>
    <row r="116" spans="1:39" ht="15" customHeight="1">
      <c r="A116" s="654">
        <f>+A113+1</f>
        <v>22</v>
      </c>
      <c r="B116" s="846"/>
      <c r="C116" s="395" t="str">
        <f>IF($B116="","",VLOOKUP($B116,$AO$14:$BP$63,5,0))</f>
        <v/>
      </c>
      <c r="D116" s="1010" t="str">
        <f>IF($B116="","",VLOOKUP($B116,$AO$14:$BP$63,6,0))</f>
        <v/>
      </c>
      <c r="E116" s="1015"/>
      <c r="F116" s="1008" t="str">
        <f>IF($B116="","",VLOOKUP($B116,$AO$14:$BP$63,9,0))</f>
        <v/>
      </c>
      <c r="G116" s="1008" t="str">
        <f>IF($B116="","",VLOOKUP($B116,$AO$14:$BP$63,7,0))</f>
        <v/>
      </c>
      <c r="H116" s="1005" t="str">
        <f>IF($B116="","",VLOOKUP($B116,$AO$14:$BP$63,12,0))</f>
        <v/>
      </c>
      <c r="I116" s="654" t="str">
        <f>IF($B116="","",VLOOKUP($B116,$AO$14:$BP$63,13,0))</f>
        <v/>
      </c>
      <c r="J116" s="226"/>
      <c r="K116" s="1003" t="str">
        <f>IF($B116="","",VLOOKUP($B116,$AO$14:$BP$63,16,0))</f>
        <v/>
      </c>
      <c r="L116" s="1002" t="str">
        <f>IF($B116="","",VLOOKUP($B116,$AO$14:$BP$63,18,0))</f>
        <v/>
      </c>
      <c r="M116" s="1003" t="str">
        <f>IF($B116="","",VLOOKUP($B116,$AO$14:$BP$63,19,0))</f>
        <v/>
      </c>
      <c r="N116" s="396" t="str">
        <f>IF($B116="","",VLOOKUP($B116,$AO$14:$BP$63,21,0))</f>
        <v/>
      </c>
      <c r="O116" s="396" t="str">
        <f>IF($B116="","",VLOOKUP($B116,$AO$14:$BP$63,22,0))</f>
        <v/>
      </c>
      <c r="P116" s="690" t="str">
        <f>IF($B116="","",VLOOKUP($B116,$AO$14:$BP$63,26,0))</f>
        <v/>
      </c>
      <c r="Q116" s="690" t="str">
        <f>IF($B116="","",IF($BG119="","",VLOOKUP($B116,$AO$14:$BP$55,16,0)))</f>
        <v/>
      </c>
      <c r="R116" s="690" t="str">
        <f>IF($B116="","",IF($BG119="","",VLOOKUP($B116,$AO$14:$BP$55,16,0)))</f>
        <v/>
      </c>
      <c r="S116" s="690" t="str">
        <f>IF($B116="","",IF($BG119="","",VLOOKUP($B116,$AO$14:$BP$55,16,0)))</f>
        <v/>
      </c>
      <c r="T116" s="690" t="str">
        <f>IF($B116="","",IF($BG119="","",VLOOKUP($B116,$AO$14:$BP$55,16,0)))</f>
        <v/>
      </c>
      <c r="U116" s="690" t="str">
        <f>IF($B116="","",VLOOKUP($B116,$AO$14:$BP$63,27,0))</f>
        <v/>
      </c>
      <c r="V116" s="690" t="str">
        <f>IF($B116="","",IF($BG119="","",VLOOKUP($B116,$AO$14:$BP$55,16,0)))</f>
        <v/>
      </c>
      <c r="W116" s="690" t="str">
        <f>IF($B116="","",IF($BG119="","",VLOOKUP($B116,$AO$14:$BP$55,16,0)))</f>
        <v/>
      </c>
      <c r="X116" s="690" t="str">
        <f>IF($B116="","",IF($BG119="","",VLOOKUP($B116,$AO$14:$BP$55,16,0)))</f>
        <v/>
      </c>
      <c r="Y116" s="690" t="str">
        <f>IF($B116="","",IF($BG119="","",VLOOKUP($B116,$AO$14:$BP$55,16,0)))</f>
        <v/>
      </c>
      <c r="Z116" s="690" t="str">
        <f>IF($B116="","",VLOOKUP($B116,$AO$14:$BP$63,28,0))</f>
        <v/>
      </c>
      <c r="AA116" s="690" t="str">
        <f>IF($B116="","",IF($BG119="","",VLOOKUP($B116,$AO$14:$BP$55,16,0)))</f>
        <v/>
      </c>
      <c r="AB116" s="690" t="str">
        <f>IF($B116="","",IF($BG119="","",VLOOKUP($B116,$AO$14:$BP$55,16,0)))</f>
        <v/>
      </c>
      <c r="AC116" s="690" t="str">
        <f>IF($B116="","",IF($BG119="","",VLOOKUP($B116,$AO$14:$BP$55,16,0)))</f>
        <v/>
      </c>
      <c r="AD116" s="690" t="str">
        <f>IF($B116="","",IF($BG119="","",VLOOKUP($B116,$AO$14:$BP$55,16,0)))</f>
        <v/>
      </c>
      <c r="AE116" s="376"/>
      <c r="AF116" s="377" t="s">
        <v>442</v>
      </c>
      <c r="AG116" s="377"/>
      <c r="AH116" s="377" t="s">
        <v>443</v>
      </c>
      <c r="AI116" s="377"/>
      <c r="AJ116" s="378" t="s">
        <v>444</v>
      </c>
      <c r="AK116" s="1011" t="s">
        <v>729</v>
      </c>
      <c r="AL116" s="1012" t="s">
        <v>728</v>
      </c>
      <c r="AM116" s="24"/>
    </row>
    <row r="117" spans="1:39" ht="15" customHeight="1">
      <c r="A117" s="654"/>
      <c r="B117" s="846"/>
      <c r="C117" s="1016" t="str">
        <f>IF($B116="","",VLOOKUP($B116,$AO$14:$BP$63,4,0))</f>
        <v/>
      </c>
      <c r="D117" s="1010"/>
      <c r="E117" s="1015"/>
      <c r="F117" s="1009"/>
      <c r="G117" s="1009"/>
      <c r="H117" s="1006"/>
      <c r="I117" s="957"/>
      <c r="J117" s="305"/>
      <c r="K117" s="1004"/>
      <c r="L117" s="1002"/>
      <c r="M117" s="1004"/>
      <c r="N117" s="397" t="str">
        <f>IF($B116="","",VLOOKUP($B116,$AO$14:$BP$63,23,0))</f>
        <v/>
      </c>
      <c r="O117" s="397" t="s">
        <v>686</v>
      </c>
      <c r="P117" s="690"/>
      <c r="Q117" s="690"/>
      <c r="R117" s="690"/>
      <c r="S117" s="690"/>
      <c r="T117" s="690"/>
      <c r="U117" s="690"/>
      <c r="V117" s="690"/>
      <c r="W117" s="690"/>
      <c r="X117" s="690"/>
      <c r="Y117" s="690"/>
      <c r="Z117" s="690"/>
      <c r="AA117" s="690"/>
      <c r="AB117" s="690"/>
      <c r="AC117" s="690"/>
      <c r="AD117" s="690"/>
      <c r="AE117" s="398"/>
      <c r="AF117" s="399"/>
      <c r="AG117" s="399"/>
      <c r="AH117" s="399"/>
      <c r="AI117" s="399"/>
      <c r="AJ117" s="400"/>
      <c r="AK117" s="1011"/>
      <c r="AL117" s="1013"/>
      <c r="AM117" s="24"/>
    </row>
    <row r="118" spans="1:39" ht="15" customHeight="1">
      <c r="A118" s="654"/>
      <c r="B118" s="846"/>
      <c r="C118" s="1010"/>
      <c r="D118" s="1010" t="str">
        <f>IF($B118="","",VLOOKUP($B118,$AO$14:$BP$55,3,0))</f>
        <v/>
      </c>
      <c r="E118" s="1015"/>
      <c r="F118" s="386" t="str">
        <f>IF($B116="","",VLOOKUP($B116,$AO$14:$BP$63,11,0))</f>
        <v/>
      </c>
      <c r="G118" s="387" t="str">
        <f>IF($B116="","",VLOOKUP($B116,$AO$14:$BP$63,8,0))</f>
        <v/>
      </c>
      <c r="H118" s="388" t="str">
        <f>IF($B116="","",VLOOKUP($B116,$AO$14:$BP$63,14,0))</f>
        <v/>
      </c>
      <c r="I118" s="389" t="str">
        <f>IF($B116="","",VLOOKUP($B116,$AO$14:$BP$63,15,0))</f>
        <v/>
      </c>
      <c r="J118" s="390"/>
      <c r="K118" s="389" t="str">
        <f>IF($B116="","",VLOOKUP($B116,$AO$14:$BP$63,17,0))</f>
        <v/>
      </c>
      <c r="L118" s="654" t="str">
        <f>IF($B118="","",VLOOKUP($B118,$AO$14:$BP$55,13,0))</f>
        <v/>
      </c>
      <c r="M118" s="389" t="str">
        <f>IF($B116="","",VLOOKUP($B116,$AO$14:$BP$63,20,0))</f>
        <v/>
      </c>
      <c r="N118" s="391" t="str">
        <f>IF($B116="","",VLOOKUP($B116,$AO$14:$BP$63,24,0))</f>
        <v/>
      </c>
      <c r="O118" s="391" t="str">
        <f>IF($B116="","",VLOOKUP($B116,$AO$14:$BP$63,25,0))</f>
        <v/>
      </c>
      <c r="P118" s="690" t="str">
        <f t="shared" ref="P118:AD118" si="22">IF($B118="","",IF($BG121="","",VLOOKUP($B118,$AO$14:$BP$55,16,0)))</f>
        <v/>
      </c>
      <c r="Q118" s="690" t="str">
        <f t="shared" si="22"/>
        <v/>
      </c>
      <c r="R118" s="690" t="str">
        <f t="shared" si="22"/>
        <v/>
      </c>
      <c r="S118" s="690" t="str">
        <f t="shared" si="22"/>
        <v/>
      </c>
      <c r="T118" s="690" t="str">
        <f t="shared" si="22"/>
        <v/>
      </c>
      <c r="U118" s="690" t="str">
        <f t="shared" si="22"/>
        <v/>
      </c>
      <c r="V118" s="690" t="str">
        <f t="shared" si="22"/>
        <v/>
      </c>
      <c r="W118" s="690" t="str">
        <f t="shared" si="22"/>
        <v/>
      </c>
      <c r="X118" s="690" t="str">
        <f t="shared" si="22"/>
        <v/>
      </c>
      <c r="Y118" s="690" t="str">
        <f t="shared" si="22"/>
        <v/>
      </c>
      <c r="Z118" s="690" t="str">
        <f t="shared" si="22"/>
        <v/>
      </c>
      <c r="AA118" s="690" t="str">
        <f t="shared" si="22"/>
        <v/>
      </c>
      <c r="AB118" s="690" t="str">
        <f t="shared" si="22"/>
        <v/>
      </c>
      <c r="AC118" s="690" t="str">
        <f t="shared" si="22"/>
        <v/>
      </c>
      <c r="AD118" s="690" t="str">
        <f t="shared" si="22"/>
        <v/>
      </c>
      <c r="AE118" s="392"/>
      <c r="AF118" s="393" t="s">
        <v>442</v>
      </c>
      <c r="AG118" s="393"/>
      <c r="AH118" s="393" t="s">
        <v>443</v>
      </c>
      <c r="AI118" s="393"/>
      <c r="AJ118" s="394" t="s">
        <v>444</v>
      </c>
      <c r="AK118" s="1011"/>
      <c r="AL118" s="1014"/>
      <c r="AM118" s="24"/>
    </row>
    <row r="119" spans="1:39" ht="15" customHeight="1">
      <c r="A119" s="654">
        <f>+A116+1</f>
        <v>23</v>
      </c>
      <c r="B119" s="846"/>
      <c r="C119" s="395" t="str">
        <f>IF($B119="","",VLOOKUP($B119,$AO$14:$BP$63,5,0))</f>
        <v/>
      </c>
      <c r="D119" s="1010" t="str">
        <f>IF($B119="","",VLOOKUP($B119,$AO$14:$BP$63,6,0))</f>
        <v/>
      </c>
      <c r="E119" s="1015"/>
      <c r="F119" s="1008" t="str">
        <f>IF($B119="","",VLOOKUP($B119,$AO$14:$BP$63,9,0))</f>
        <v/>
      </c>
      <c r="G119" s="1008" t="str">
        <f>IF($B119="","",VLOOKUP($B119,$AO$14:$BP$63,7,0))</f>
        <v/>
      </c>
      <c r="H119" s="1005" t="str">
        <f>IF($B119="","",VLOOKUP($B119,$AO$14:$BP$63,12,0))</f>
        <v/>
      </c>
      <c r="I119" s="654" t="str">
        <f>IF($B119="","",VLOOKUP($B119,$AO$14:$BP$63,13,0))</f>
        <v/>
      </c>
      <c r="J119" s="226"/>
      <c r="K119" s="1003" t="str">
        <f>IF($B119="","",VLOOKUP($B119,$AO$14:$BP$63,16,0))</f>
        <v/>
      </c>
      <c r="L119" s="1002" t="str">
        <f>IF($B119="","",VLOOKUP($B119,$AO$14:$BP$63,18,0))</f>
        <v/>
      </c>
      <c r="M119" s="1003" t="str">
        <f>IF($B119="","",VLOOKUP($B119,$AO$14:$BP$63,19,0))</f>
        <v/>
      </c>
      <c r="N119" s="396" t="str">
        <f>IF($B119="","",VLOOKUP($B119,$AO$14:$BP$63,21,0))</f>
        <v/>
      </c>
      <c r="O119" s="396" t="str">
        <f>IF($B119="","",VLOOKUP($B119,$AO$14:$BP$63,22,0))</f>
        <v/>
      </c>
      <c r="P119" s="690" t="str">
        <f>IF($B119="","",VLOOKUP($B119,$AO$14:$BP$63,26,0))</f>
        <v/>
      </c>
      <c r="Q119" s="690" t="str">
        <f>IF($B119="","",IF($BG122="","",VLOOKUP($B119,$AO$14:$BP$55,16,0)))</f>
        <v/>
      </c>
      <c r="R119" s="690" t="str">
        <f>IF($B119="","",IF($BG122="","",VLOOKUP($B119,$AO$14:$BP$55,16,0)))</f>
        <v/>
      </c>
      <c r="S119" s="690" t="str">
        <f>IF($B119="","",IF($BG122="","",VLOOKUP($B119,$AO$14:$BP$55,16,0)))</f>
        <v/>
      </c>
      <c r="T119" s="690" t="str">
        <f>IF($B119="","",IF($BG122="","",VLOOKUP($B119,$AO$14:$BP$55,16,0)))</f>
        <v/>
      </c>
      <c r="U119" s="690" t="str">
        <f>IF($B119="","",VLOOKUP($B119,$AO$14:$BP$63,27,0))</f>
        <v/>
      </c>
      <c r="V119" s="690" t="str">
        <f>IF($B119="","",IF($BG122="","",VLOOKUP($B119,$AO$14:$BP$55,16,0)))</f>
        <v/>
      </c>
      <c r="W119" s="690" t="str">
        <f>IF($B119="","",IF($BG122="","",VLOOKUP($B119,$AO$14:$BP$55,16,0)))</f>
        <v/>
      </c>
      <c r="X119" s="690" t="str">
        <f>IF($B119="","",IF($BG122="","",VLOOKUP($B119,$AO$14:$BP$55,16,0)))</f>
        <v/>
      </c>
      <c r="Y119" s="690" t="str">
        <f>IF($B119="","",IF($BG122="","",VLOOKUP($B119,$AO$14:$BP$55,16,0)))</f>
        <v/>
      </c>
      <c r="Z119" s="690" t="str">
        <f>IF($B119="","",VLOOKUP($B119,$AO$14:$BP$63,28,0))</f>
        <v/>
      </c>
      <c r="AA119" s="690" t="str">
        <f>IF($B119="","",IF($BG122="","",VLOOKUP($B119,$AO$14:$BP$55,16,0)))</f>
        <v/>
      </c>
      <c r="AB119" s="690" t="str">
        <f>IF($B119="","",IF($BG122="","",VLOOKUP($B119,$AO$14:$BP$55,16,0)))</f>
        <v/>
      </c>
      <c r="AC119" s="690" t="str">
        <f>IF($B119="","",IF($BG122="","",VLOOKUP($B119,$AO$14:$BP$55,16,0)))</f>
        <v/>
      </c>
      <c r="AD119" s="690" t="str">
        <f>IF($B119="","",IF($BG122="","",VLOOKUP($B119,$AO$14:$BP$55,16,0)))</f>
        <v/>
      </c>
      <c r="AE119" s="376"/>
      <c r="AF119" s="377" t="s">
        <v>442</v>
      </c>
      <c r="AG119" s="377"/>
      <c r="AH119" s="377" t="s">
        <v>443</v>
      </c>
      <c r="AI119" s="377"/>
      <c r="AJ119" s="378" t="s">
        <v>444</v>
      </c>
      <c r="AK119" s="1011" t="s">
        <v>729</v>
      </c>
      <c r="AL119" s="1012" t="s">
        <v>728</v>
      </c>
      <c r="AM119" s="24"/>
    </row>
    <row r="120" spans="1:39" ht="15" customHeight="1">
      <c r="A120" s="654"/>
      <c r="B120" s="846"/>
      <c r="C120" s="1016" t="str">
        <f>IF($B119="","",VLOOKUP($B119,$AO$14:$BP$63,4,0))</f>
        <v/>
      </c>
      <c r="D120" s="1010"/>
      <c r="E120" s="1015"/>
      <c r="F120" s="1009"/>
      <c r="G120" s="1009"/>
      <c r="H120" s="1006"/>
      <c r="I120" s="957"/>
      <c r="J120" s="305"/>
      <c r="K120" s="1004"/>
      <c r="L120" s="1002"/>
      <c r="M120" s="1004"/>
      <c r="N120" s="397" t="str">
        <f>IF($B119="","",VLOOKUP($B119,$AO$14:$BP$63,23,0))</f>
        <v/>
      </c>
      <c r="O120" s="397" t="s">
        <v>686</v>
      </c>
      <c r="P120" s="690"/>
      <c r="Q120" s="690"/>
      <c r="R120" s="690"/>
      <c r="S120" s="690"/>
      <c r="T120" s="690"/>
      <c r="U120" s="690"/>
      <c r="V120" s="690"/>
      <c r="W120" s="690"/>
      <c r="X120" s="690"/>
      <c r="Y120" s="690"/>
      <c r="Z120" s="690"/>
      <c r="AA120" s="690"/>
      <c r="AB120" s="690"/>
      <c r="AC120" s="690"/>
      <c r="AD120" s="690"/>
      <c r="AE120" s="398"/>
      <c r="AF120" s="399"/>
      <c r="AG120" s="399"/>
      <c r="AH120" s="399"/>
      <c r="AI120" s="399"/>
      <c r="AJ120" s="400"/>
      <c r="AK120" s="1011"/>
      <c r="AL120" s="1013"/>
      <c r="AM120" s="24"/>
    </row>
    <row r="121" spans="1:39" ht="15" customHeight="1">
      <c r="A121" s="654"/>
      <c r="B121" s="846"/>
      <c r="C121" s="1010"/>
      <c r="D121" s="1010" t="str">
        <f>IF($B121="","",VLOOKUP($B121,$AO$14:$BP$55,3,0))</f>
        <v/>
      </c>
      <c r="E121" s="1015"/>
      <c r="F121" s="386" t="str">
        <f>IF($B119="","",VLOOKUP($B119,$AO$14:$BP$63,11,0))</f>
        <v/>
      </c>
      <c r="G121" s="387" t="str">
        <f>IF($B119="","",VLOOKUP($B119,$AO$14:$BP$63,8,0))</f>
        <v/>
      </c>
      <c r="H121" s="388" t="str">
        <f>IF($B119="","",VLOOKUP($B119,$AO$14:$BP$63,14,0))</f>
        <v/>
      </c>
      <c r="I121" s="389" t="str">
        <f>IF($B119="","",VLOOKUP($B119,$AO$14:$BP$63,15,0))</f>
        <v/>
      </c>
      <c r="J121" s="390"/>
      <c r="K121" s="389" t="str">
        <f>IF($B119="","",VLOOKUP($B119,$AO$14:$BP$63,17,0))</f>
        <v/>
      </c>
      <c r="L121" s="654" t="str">
        <f>IF($B121="","",VLOOKUP($B121,$AO$14:$BP$55,13,0))</f>
        <v/>
      </c>
      <c r="M121" s="389" t="str">
        <f>IF($B119="","",VLOOKUP($B119,$AO$14:$BP$63,20,0))</f>
        <v/>
      </c>
      <c r="N121" s="391" t="str">
        <f>IF($B119="","",VLOOKUP($B119,$AO$14:$BP$63,24,0))</f>
        <v/>
      </c>
      <c r="O121" s="391" t="str">
        <f>IF($B119="","",VLOOKUP($B119,$AO$14:$BP$63,25,0))</f>
        <v/>
      </c>
      <c r="P121" s="690" t="str">
        <f t="shared" ref="P121:AD121" si="23">IF($B121="","",IF($BG124="","",VLOOKUP($B121,$AO$14:$BP$55,16,0)))</f>
        <v/>
      </c>
      <c r="Q121" s="690" t="str">
        <f t="shared" si="23"/>
        <v/>
      </c>
      <c r="R121" s="690" t="str">
        <f t="shared" si="23"/>
        <v/>
      </c>
      <c r="S121" s="690" t="str">
        <f t="shared" si="23"/>
        <v/>
      </c>
      <c r="T121" s="690" t="str">
        <f t="shared" si="23"/>
        <v/>
      </c>
      <c r="U121" s="690" t="str">
        <f t="shared" si="23"/>
        <v/>
      </c>
      <c r="V121" s="690" t="str">
        <f t="shared" si="23"/>
        <v/>
      </c>
      <c r="W121" s="690" t="str">
        <f t="shared" si="23"/>
        <v/>
      </c>
      <c r="X121" s="690" t="str">
        <f t="shared" si="23"/>
        <v/>
      </c>
      <c r="Y121" s="690" t="str">
        <f t="shared" si="23"/>
        <v/>
      </c>
      <c r="Z121" s="690" t="str">
        <f t="shared" si="23"/>
        <v/>
      </c>
      <c r="AA121" s="690" t="str">
        <f t="shared" si="23"/>
        <v/>
      </c>
      <c r="AB121" s="690" t="str">
        <f t="shared" si="23"/>
        <v/>
      </c>
      <c r="AC121" s="690" t="str">
        <f t="shared" si="23"/>
        <v/>
      </c>
      <c r="AD121" s="690" t="str">
        <f t="shared" si="23"/>
        <v/>
      </c>
      <c r="AE121" s="392"/>
      <c r="AF121" s="393" t="s">
        <v>442</v>
      </c>
      <c r="AG121" s="393"/>
      <c r="AH121" s="393" t="s">
        <v>443</v>
      </c>
      <c r="AI121" s="393"/>
      <c r="AJ121" s="394" t="s">
        <v>444</v>
      </c>
      <c r="AK121" s="1011"/>
      <c r="AL121" s="1014"/>
      <c r="AM121" s="24"/>
    </row>
    <row r="122" spans="1:39" ht="15" customHeight="1">
      <c r="A122" s="654">
        <f>+A119+1</f>
        <v>24</v>
      </c>
      <c r="B122" s="846"/>
      <c r="C122" s="395" t="str">
        <f>IF($B122="","",VLOOKUP($B122,$AO$14:$BP$63,5,0))</f>
        <v/>
      </c>
      <c r="D122" s="1010" t="str">
        <f>IF($B122="","",VLOOKUP($B122,$AO$14:$BP$63,6,0))</f>
        <v/>
      </c>
      <c r="E122" s="1015"/>
      <c r="F122" s="1008" t="str">
        <f>IF($B122="","",VLOOKUP($B122,$AO$14:$BP$63,9,0))</f>
        <v/>
      </c>
      <c r="G122" s="1008" t="str">
        <f>IF($B122="","",VLOOKUP($B122,$AO$14:$BP$63,7,0))</f>
        <v/>
      </c>
      <c r="H122" s="1005" t="str">
        <f>IF($B122="","",VLOOKUP($B122,$AO$14:$BP$63,12,0))</f>
        <v/>
      </c>
      <c r="I122" s="654" t="str">
        <f>IF($B122="","",VLOOKUP($B122,$AO$14:$BP$63,13,0))</f>
        <v/>
      </c>
      <c r="J122" s="226"/>
      <c r="K122" s="1003" t="str">
        <f>IF($B122="","",VLOOKUP($B122,$AO$14:$BP$63,16,0))</f>
        <v/>
      </c>
      <c r="L122" s="1002" t="str">
        <f>IF($B122="","",VLOOKUP($B122,$AO$14:$BP$63,18,0))</f>
        <v/>
      </c>
      <c r="M122" s="1003" t="str">
        <f>IF($B122="","",VLOOKUP($B122,$AO$14:$BP$63,19,0))</f>
        <v/>
      </c>
      <c r="N122" s="396" t="str">
        <f>IF($B122="","",VLOOKUP($B122,$AO$14:$BP$63,21,0))</f>
        <v/>
      </c>
      <c r="O122" s="396" t="str">
        <f>IF($B122="","",VLOOKUP($B122,$AO$14:$BP$63,22,0))</f>
        <v/>
      </c>
      <c r="P122" s="690" t="str">
        <f>IF($B122="","",VLOOKUP($B122,$AO$14:$BP$63,26,0))</f>
        <v/>
      </c>
      <c r="Q122" s="690" t="str">
        <f>IF($B122="","",IF($BG125="","",VLOOKUP($B122,$AO$14:$BP$55,16,0)))</f>
        <v/>
      </c>
      <c r="R122" s="690" t="str">
        <f>IF($B122="","",IF($BG125="","",VLOOKUP($B122,$AO$14:$BP$55,16,0)))</f>
        <v/>
      </c>
      <c r="S122" s="690" t="str">
        <f>IF($B122="","",IF($BG125="","",VLOOKUP($B122,$AO$14:$BP$55,16,0)))</f>
        <v/>
      </c>
      <c r="T122" s="690" t="str">
        <f>IF($B122="","",IF($BG125="","",VLOOKUP($B122,$AO$14:$BP$55,16,0)))</f>
        <v/>
      </c>
      <c r="U122" s="690" t="str">
        <f>IF($B122="","",VLOOKUP($B122,$AO$14:$BP$63,27,0))</f>
        <v/>
      </c>
      <c r="V122" s="690" t="str">
        <f>IF($B122="","",IF($BG125="","",VLOOKUP($B122,$AO$14:$BP$55,16,0)))</f>
        <v/>
      </c>
      <c r="W122" s="690" t="str">
        <f>IF($B122="","",IF($BG125="","",VLOOKUP($B122,$AO$14:$BP$55,16,0)))</f>
        <v/>
      </c>
      <c r="X122" s="690" t="str">
        <f>IF($B122="","",IF($BG125="","",VLOOKUP($B122,$AO$14:$BP$55,16,0)))</f>
        <v/>
      </c>
      <c r="Y122" s="690" t="str">
        <f>IF($B122="","",IF($BG125="","",VLOOKUP($B122,$AO$14:$BP$55,16,0)))</f>
        <v/>
      </c>
      <c r="Z122" s="690" t="str">
        <f>IF($B122="","",VLOOKUP($B122,$AO$14:$BP$63,28,0))</f>
        <v/>
      </c>
      <c r="AA122" s="690" t="str">
        <f>IF($B122="","",IF($BG125="","",VLOOKUP($B122,$AO$14:$BP$55,16,0)))</f>
        <v/>
      </c>
      <c r="AB122" s="690" t="str">
        <f>IF($B122="","",IF($BG125="","",VLOOKUP($B122,$AO$14:$BP$55,16,0)))</f>
        <v/>
      </c>
      <c r="AC122" s="690" t="str">
        <f>IF($B122="","",IF($BG125="","",VLOOKUP($B122,$AO$14:$BP$55,16,0)))</f>
        <v/>
      </c>
      <c r="AD122" s="690" t="str">
        <f>IF($B122="","",IF($BG125="","",VLOOKUP($B122,$AO$14:$BP$55,16,0)))</f>
        <v/>
      </c>
      <c r="AE122" s="376"/>
      <c r="AF122" s="377" t="s">
        <v>442</v>
      </c>
      <c r="AG122" s="377"/>
      <c r="AH122" s="377" t="s">
        <v>443</v>
      </c>
      <c r="AI122" s="377"/>
      <c r="AJ122" s="378" t="s">
        <v>444</v>
      </c>
      <c r="AK122" s="1011" t="s">
        <v>729</v>
      </c>
      <c r="AL122" s="1012" t="s">
        <v>728</v>
      </c>
      <c r="AM122" s="24"/>
    </row>
    <row r="123" spans="1:39" ht="15" customHeight="1">
      <c r="A123" s="654"/>
      <c r="B123" s="846"/>
      <c r="C123" s="1016" t="str">
        <f>IF($B122="","",VLOOKUP($B122,$AO$14:$BP$63,4,0))</f>
        <v/>
      </c>
      <c r="D123" s="1010"/>
      <c r="E123" s="1015"/>
      <c r="F123" s="1009"/>
      <c r="G123" s="1009"/>
      <c r="H123" s="1006"/>
      <c r="I123" s="957"/>
      <c r="J123" s="305"/>
      <c r="K123" s="1004"/>
      <c r="L123" s="1002"/>
      <c r="M123" s="1004"/>
      <c r="N123" s="397" t="str">
        <f>IF($B122="","",VLOOKUP($B122,$AO$14:$BP$63,23,0))</f>
        <v/>
      </c>
      <c r="O123" s="397" t="s">
        <v>686</v>
      </c>
      <c r="P123" s="690"/>
      <c r="Q123" s="690"/>
      <c r="R123" s="690"/>
      <c r="S123" s="690"/>
      <c r="T123" s="690"/>
      <c r="U123" s="690"/>
      <c r="V123" s="690"/>
      <c r="W123" s="690"/>
      <c r="X123" s="690"/>
      <c r="Y123" s="690"/>
      <c r="Z123" s="690"/>
      <c r="AA123" s="690"/>
      <c r="AB123" s="690"/>
      <c r="AC123" s="690"/>
      <c r="AD123" s="690"/>
      <c r="AE123" s="398"/>
      <c r="AF123" s="399"/>
      <c r="AG123" s="399"/>
      <c r="AH123" s="399"/>
      <c r="AI123" s="399"/>
      <c r="AJ123" s="400"/>
      <c r="AK123" s="1011"/>
      <c r="AL123" s="1013"/>
      <c r="AM123" s="24"/>
    </row>
    <row r="124" spans="1:39" ht="15" customHeight="1">
      <c r="A124" s="654"/>
      <c r="B124" s="846"/>
      <c r="C124" s="1010"/>
      <c r="D124" s="1010" t="str">
        <f>IF($B124="","",VLOOKUP($B124,$AO$14:$BP$55,3,0))</f>
        <v/>
      </c>
      <c r="E124" s="1015"/>
      <c r="F124" s="386" t="str">
        <f>IF($B122="","",VLOOKUP($B122,$AO$14:$BP$63,11,0))</f>
        <v/>
      </c>
      <c r="G124" s="387" t="str">
        <f>IF($B122="","",VLOOKUP($B122,$AO$14:$BP$63,8,0))</f>
        <v/>
      </c>
      <c r="H124" s="388" t="str">
        <f>IF($B122="","",VLOOKUP($B122,$AO$14:$BP$63,14,0))</f>
        <v/>
      </c>
      <c r="I124" s="389" t="str">
        <f>IF($B122="","",VLOOKUP($B122,$AO$14:$BP$63,15,0))</f>
        <v/>
      </c>
      <c r="J124" s="390"/>
      <c r="K124" s="389" t="str">
        <f>IF($B122="","",VLOOKUP($B122,$AO$14:$BP$63,17,0))</f>
        <v/>
      </c>
      <c r="L124" s="654" t="str">
        <f>IF($B124="","",VLOOKUP($B124,$AO$14:$BP$55,13,0))</f>
        <v/>
      </c>
      <c r="M124" s="389" t="str">
        <f>IF($B122="","",VLOOKUP($B122,$AO$14:$BP$63,20,0))</f>
        <v/>
      </c>
      <c r="N124" s="391" t="str">
        <f>IF($B122="","",VLOOKUP($B122,$AO$14:$BP$63,24,0))</f>
        <v/>
      </c>
      <c r="O124" s="391" t="str">
        <f>IF($B122="","",VLOOKUP($B122,$AO$14:$BP$63,25,0))</f>
        <v/>
      </c>
      <c r="P124" s="690" t="str">
        <f t="shared" ref="P124:AD124" si="24">IF($B124="","",IF($BG127="","",VLOOKUP($B124,$AO$14:$BP$55,16,0)))</f>
        <v/>
      </c>
      <c r="Q124" s="690" t="str">
        <f t="shared" si="24"/>
        <v/>
      </c>
      <c r="R124" s="690" t="str">
        <f t="shared" si="24"/>
        <v/>
      </c>
      <c r="S124" s="690" t="str">
        <f t="shared" si="24"/>
        <v/>
      </c>
      <c r="T124" s="690" t="str">
        <f t="shared" si="24"/>
        <v/>
      </c>
      <c r="U124" s="690" t="str">
        <f t="shared" si="24"/>
        <v/>
      </c>
      <c r="V124" s="690" t="str">
        <f t="shared" si="24"/>
        <v/>
      </c>
      <c r="W124" s="690" t="str">
        <f t="shared" si="24"/>
        <v/>
      </c>
      <c r="X124" s="690" t="str">
        <f t="shared" si="24"/>
        <v/>
      </c>
      <c r="Y124" s="690" t="str">
        <f t="shared" si="24"/>
        <v/>
      </c>
      <c r="Z124" s="690" t="str">
        <f t="shared" si="24"/>
        <v/>
      </c>
      <c r="AA124" s="690" t="str">
        <f t="shared" si="24"/>
        <v/>
      </c>
      <c r="AB124" s="690" t="str">
        <f t="shared" si="24"/>
        <v/>
      </c>
      <c r="AC124" s="690" t="str">
        <f t="shared" si="24"/>
        <v/>
      </c>
      <c r="AD124" s="690" t="str">
        <f t="shared" si="24"/>
        <v/>
      </c>
      <c r="AE124" s="392"/>
      <c r="AF124" s="393" t="s">
        <v>442</v>
      </c>
      <c r="AG124" s="393"/>
      <c r="AH124" s="393" t="s">
        <v>443</v>
      </c>
      <c r="AI124" s="393"/>
      <c r="AJ124" s="394" t="s">
        <v>444</v>
      </c>
      <c r="AK124" s="1011"/>
      <c r="AL124" s="1014"/>
      <c r="AM124" s="24"/>
    </row>
    <row r="125" spans="1:39" ht="15" customHeight="1">
      <c r="A125" s="654">
        <f>+A122+1</f>
        <v>25</v>
      </c>
      <c r="B125" s="846"/>
      <c r="C125" s="395" t="str">
        <f>IF($B125="","",VLOOKUP($B125,$AO$14:$BP$63,5,0))</f>
        <v/>
      </c>
      <c r="D125" s="1010" t="str">
        <f>IF($B125="","",VLOOKUP($B125,$AO$14:$BP$63,6,0))</f>
        <v/>
      </c>
      <c r="E125" s="1015"/>
      <c r="F125" s="1008" t="str">
        <f>IF($B125="","",VLOOKUP($B125,$AO$14:$BP$63,9,0))</f>
        <v/>
      </c>
      <c r="G125" s="1008" t="str">
        <f>IF($B125="","",VLOOKUP($B125,$AO$14:$BP$63,7,0))</f>
        <v/>
      </c>
      <c r="H125" s="1005" t="str">
        <f>IF($B125="","",VLOOKUP($B125,$AO$14:$BP$63,12,0))</f>
        <v/>
      </c>
      <c r="I125" s="654" t="str">
        <f>IF($B125="","",VLOOKUP($B125,$AO$14:$BP$63,13,0))</f>
        <v/>
      </c>
      <c r="J125" s="226"/>
      <c r="K125" s="1003" t="str">
        <f>IF($B125="","",VLOOKUP($B125,$AO$14:$BP$63,16,0))</f>
        <v/>
      </c>
      <c r="L125" s="1002" t="str">
        <f>IF($B125="","",VLOOKUP($B125,$AO$14:$BP$63,18,0))</f>
        <v/>
      </c>
      <c r="M125" s="1003" t="str">
        <f>IF($B125="","",VLOOKUP($B125,$AO$14:$BP$63,19,0))</f>
        <v/>
      </c>
      <c r="N125" s="396" t="str">
        <f>IF($B125="","",VLOOKUP($B125,$AO$14:$BP$63,21,0))</f>
        <v/>
      </c>
      <c r="O125" s="396" t="str">
        <f>IF($B125="","",VLOOKUP($B125,$AO$14:$BP$63,22,0))</f>
        <v/>
      </c>
      <c r="P125" s="690" t="str">
        <f>IF($B125="","",VLOOKUP($B125,$AO$14:$BP$63,26,0))</f>
        <v/>
      </c>
      <c r="Q125" s="690" t="str">
        <f>IF($B125="","",IF($BG128="","",VLOOKUP($B125,$AO$14:$BP$55,16,0)))</f>
        <v/>
      </c>
      <c r="R125" s="690" t="str">
        <f>IF($B125="","",IF($BG128="","",VLOOKUP($B125,$AO$14:$BP$55,16,0)))</f>
        <v/>
      </c>
      <c r="S125" s="690" t="str">
        <f>IF($B125="","",IF($BG128="","",VLOOKUP($B125,$AO$14:$BP$55,16,0)))</f>
        <v/>
      </c>
      <c r="T125" s="690" t="str">
        <f>IF($B125="","",IF($BG128="","",VLOOKUP($B125,$AO$14:$BP$55,16,0)))</f>
        <v/>
      </c>
      <c r="U125" s="690" t="str">
        <f>IF($B125="","",VLOOKUP($B125,$AO$14:$BP$63,27,0))</f>
        <v/>
      </c>
      <c r="V125" s="690" t="str">
        <f>IF($B125="","",IF($BG128="","",VLOOKUP($B125,$AO$14:$BP$55,16,0)))</f>
        <v/>
      </c>
      <c r="W125" s="690" t="str">
        <f>IF($B125="","",IF($BG128="","",VLOOKUP($B125,$AO$14:$BP$55,16,0)))</f>
        <v/>
      </c>
      <c r="X125" s="690" t="str">
        <f>IF($B125="","",IF($BG128="","",VLOOKUP($B125,$AO$14:$BP$55,16,0)))</f>
        <v/>
      </c>
      <c r="Y125" s="690" t="str">
        <f>IF($B125="","",IF($BG128="","",VLOOKUP($B125,$AO$14:$BP$55,16,0)))</f>
        <v/>
      </c>
      <c r="Z125" s="690" t="str">
        <f>IF($B125="","",VLOOKUP($B125,$AO$14:$BP$63,28,0))</f>
        <v/>
      </c>
      <c r="AA125" s="690" t="str">
        <f>IF($B125="","",IF($BG128="","",VLOOKUP($B125,$AO$14:$BP$55,16,0)))</f>
        <v/>
      </c>
      <c r="AB125" s="690" t="str">
        <f>IF($B125="","",IF($BG128="","",VLOOKUP($B125,$AO$14:$BP$55,16,0)))</f>
        <v/>
      </c>
      <c r="AC125" s="690" t="str">
        <f>IF($B125="","",IF($BG128="","",VLOOKUP($B125,$AO$14:$BP$55,16,0)))</f>
        <v/>
      </c>
      <c r="AD125" s="690" t="str">
        <f>IF($B125="","",IF($BG128="","",VLOOKUP($B125,$AO$14:$BP$55,16,0)))</f>
        <v/>
      </c>
      <c r="AE125" s="376"/>
      <c r="AF125" s="377" t="s">
        <v>442</v>
      </c>
      <c r="AG125" s="377"/>
      <c r="AH125" s="377" t="s">
        <v>443</v>
      </c>
      <c r="AI125" s="377"/>
      <c r="AJ125" s="378" t="s">
        <v>444</v>
      </c>
      <c r="AK125" s="1011" t="s">
        <v>729</v>
      </c>
      <c r="AL125" s="1012" t="s">
        <v>728</v>
      </c>
      <c r="AM125" s="24"/>
    </row>
    <row r="126" spans="1:39" ht="15" customHeight="1">
      <c r="A126" s="654"/>
      <c r="B126" s="846"/>
      <c r="C126" s="1016" t="str">
        <f>IF($B125="","",VLOOKUP($B125,$AO$14:$BP$63,4,0))</f>
        <v/>
      </c>
      <c r="D126" s="1010"/>
      <c r="E126" s="1015"/>
      <c r="F126" s="1009"/>
      <c r="G126" s="1009"/>
      <c r="H126" s="1006"/>
      <c r="I126" s="957"/>
      <c r="J126" s="305"/>
      <c r="K126" s="1004"/>
      <c r="L126" s="1002"/>
      <c r="M126" s="1004"/>
      <c r="N126" s="397" t="str">
        <f>IF($B125="","",VLOOKUP($B125,$AO$14:$BP$63,23,0))</f>
        <v/>
      </c>
      <c r="O126" s="397" t="s">
        <v>686</v>
      </c>
      <c r="P126" s="690"/>
      <c r="Q126" s="690"/>
      <c r="R126" s="690"/>
      <c r="S126" s="690"/>
      <c r="T126" s="690"/>
      <c r="U126" s="690"/>
      <c r="V126" s="690"/>
      <c r="W126" s="690"/>
      <c r="X126" s="690"/>
      <c r="Y126" s="690"/>
      <c r="Z126" s="690"/>
      <c r="AA126" s="690"/>
      <c r="AB126" s="690"/>
      <c r="AC126" s="690"/>
      <c r="AD126" s="690"/>
      <c r="AE126" s="398"/>
      <c r="AF126" s="399"/>
      <c r="AG126" s="399"/>
      <c r="AH126" s="399"/>
      <c r="AI126" s="399"/>
      <c r="AJ126" s="400"/>
      <c r="AK126" s="1011"/>
      <c r="AL126" s="1013"/>
      <c r="AM126" s="24"/>
    </row>
    <row r="127" spans="1:39" ht="15" customHeight="1">
      <c r="A127" s="654"/>
      <c r="B127" s="846"/>
      <c r="C127" s="1010"/>
      <c r="D127" s="1010" t="str">
        <f>IF($B127="","",VLOOKUP($B127,$AO$14:$BP$55,3,0))</f>
        <v/>
      </c>
      <c r="E127" s="1015"/>
      <c r="F127" s="386" t="str">
        <f>IF($B125="","",VLOOKUP($B125,$AO$14:$BP$63,11,0))</f>
        <v/>
      </c>
      <c r="G127" s="387" t="str">
        <f>IF($B125="","",VLOOKUP($B125,$AO$14:$BP$63,8,0))</f>
        <v/>
      </c>
      <c r="H127" s="388" t="str">
        <f>IF($B125="","",VLOOKUP($B125,$AO$14:$BP$63,14,0))</f>
        <v/>
      </c>
      <c r="I127" s="389" t="str">
        <f>IF($B125="","",VLOOKUP($B125,$AO$14:$BP$63,15,0))</f>
        <v/>
      </c>
      <c r="J127" s="390"/>
      <c r="K127" s="389" t="str">
        <f>IF($B125="","",VLOOKUP($B125,$AO$14:$BP$63,17,0))</f>
        <v/>
      </c>
      <c r="L127" s="654" t="str">
        <f>IF($B127="","",VLOOKUP($B127,$AO$14:$BP$55,13,0))</f>
        <v/>
      </c>
      <c r="M127" s="389" t="str">
        <f>IF($B125="","",VLOOKUP($B125,$AO$14:$BP$63,20,0))</f>
        <v/>
      </c>
      <c r="N127" s="391" t="str">
        <f>IF($B125="","",VLOOKUP($B125,$AO$14:$BP$63,24,0))</f>
        <v/>
      </c>
      <c r="O127" s="391" t="str">
        <f>IF($B125="","",VLOOKUP($B125,$AO$14:$BP$63,25,0))</f>
        <v/>
      </c>
      <c r="P127" s="690" t="str">
        <f t="shared" ref="P127:AD127" si="25">IF($B127="","",IF($BG130="","",VLOOKUP($B127,$AO$14:$BP$55,16,0)))</f>
        <v/>
      </c>
      <c r="Q127" s="690" t="str">
        <f t="shared" si="25"/>
        <v/>
      </c>
      <c r="R127" s="690" t="str">
        <f t="shared" si="25"/>
        <v/>
      </c>
      <c r="S127" s="690" t="str">
        <f t="shared" si="25"/>
        <v/>
      </c>
      <c r="T127" s="690" t="str">
        <f t="shared" si="25"/>
        <v/>
      </c>
      <c r="U127" s="690" t="str">
        <f t="shared" si="25"/>
        <v/>
      </c>
      <c r="V127" s="690" t="str">
        <f t="shared" si="25"/>
        <v/>
      </c>
      <c r="W127" s="690" t="str">
        <f t="shared" si="25"/>
        <v/>
      </c>
      <c r="X127" s="690" t="str">
        <f t="shared" si="25"/>
        <v/>
      </c>
      <c r="Y127" s="690" t="str">
        <f t="shared" si="25"/>
        <v/>
      </c>
      <c r="Z127" s="690" t="str">
        <f t="shared" si="25"/>
        <v/>
      </c>
      <c r="AA127" s="690" t="str">
        <f t="shared" si="25"/>
        <v/>
      </c>
      <c r="AB127" s="690" t="str">
        <f t="shared" si="25"/>
        <v/>
      </c>
      <c r="AC127" s="690" t="str">
        <f t="shared" si="25"/>
        <v/>
      </c>
      <c r="AD127" s="690" t="str">
        <f t="shared" si="25"/>
        <v/>
      </c>
      <c r="AE127" s="392"/>
      <c r="AF127" s="393" t="s">
        <v>442</v>
      </c>
      <c r="AG127" s="393"/>
      <c r="AH127" s="393" t="s">
        <v>443</v>
      </c>
      <c r="AI127" s="393"/>
      <c r="AJ127" s="394" t="s">
        <v>444</v>
      </c>
      <c r="AK127" s="1011"/>
      <c r="AL127" s="1014"/>
      <c r="AM127" s="24"/>
    </row>
    <row r="128" spans="1:39" ht="15" customHeight="1">
      <c r="A128" s="654">
        <f>+A125+1</f>
        <v>26</v>
      </c>
      <c r="B128" s="846"/>
      <c r="C128" s="395" t="str">
        <f>IF($B128="","",VLOOKUP($B128,$AO$14:$BP$63,5,0))</f>
        <v/>
      </c>
      <c r="D128" s="1010" t="str">
        <f>IF($B128="","",VLOOKUP($B128,$AO$14:$BP$63,6,0))</f>
        <v/>
      </c>
      <c r="E128" s="1015"/>
      <c r="F128" s="1008" t="str">
        <f>IF($B128="","",VLOOKUP($B128,$AO$14:$BP$63,9,0))</f>
        <v/>
      </c>
      <c r="G128" s="1008" t="str">
        <f>IF($B128="","",VLOOKUP($B128,$AO$14:$BP$63,7,0))</f>
        <v/>
      </c>
      <c r="H128" s="1005" t="str">
        <f>IF($B128="","",VLOOKUP($B128,$AO$14:$BP$63,12,0))</f>
        <v/>
      </c>
      <c r="I128" s="654" t="str">
        <f>IF($B128="","",VLOOKUP($B128,$AO$14:$BP$63,13,0))</f>
        <v/>
      </c>
      <c r="J128" s="226"/>
      <c r="K128" s="1003" t="str">
        <f>IF($B128="","",VLOOKUP($B128,$AO$14:$BP$63,16,0))</f>
        <v/>
      </c>
      <c r="L128" s="1002" t="str">
        <f>IF($B128="","",VLOOKUP($B128,$AO$14:$BP$63,18,0))</f>
        <v/>
      </c>
      <c r="M128" s="1003" t="str">
        <f>IF($B128="","",VLOOKUP($B128,$AO$14:$BP$63,19,0))</f>
        <v/>
      </c>
      <c r="N128" s="396" t="str">
        <f>IF($B128="","",VLOOKUP($B128,$AO$14:$BP$63,21,0))</f>
        <v/>
      </c>
      <c r="O128" s="396" t="str">
        <f>IF($B128="","",VLOOKUP($B128,$AO$14:$BP$63,22,0))</f>
        <v/>
      </c>
      <c r="P128" s="690" t="str">
        <f>IF($B128="","",VLOOKUP($B128,$AO$14:$BP$63,26,0))</f>
        <v/>
      </c>
      <c r="Q128" s="690" t="str">
        <f>IF($B128="","",IF($BG131="","",VLOOKUP($B128,$AO$14:$BP$55,16,0)))</f>
        <v/>
      </c>
      <c r="R128" s="690" t="str">
        <f>IF($B128="","",IF($BG131="","",VLOOKUP($B128,$AO$14:$BP$55,16,0)))</f>
        <v/>
      </c>
      <c r="S128" s="690" t="str">
        <f>IF($B128="","",IF($BG131="","",VLOOKUP($B128,$AO$14:$BP$55,16,0)))</f>
        <v/>
      </c>
      <c r="T128" s="690" t="str">
        <f>IF($B128="","",IF($BG131="","",VLOOKUP($B128,$AO$14:$BP$55,16,0)))</f>
        <v/>
      </c>
      <c r="U128" s="690" t="str">
        <f>IF($B128="","",VLOOKUP($B128,$AO$14:$BP$63,27,0))</f>
        <v/>
      </c>
      <c r="V128" s="690" t="str">
        <f>IF($B128="","",IF($BG131="","",VLOOKUP($B128,$AO$14:$BP$55,16,0)))</f>
        <v/>
      </c>
      <c r="W128" s="690" t="str">
        <f>IF($B128="","",IF($BG131="","",VLOOKUP($B128,$AO$14:$BP$55,16,0)))</f>
        <v/>
      </c>
      <c r="X128" s="690" t="str">
        <f>IF($B128="","",IF($BG131="","",VLOOKUP($B128,$AO$14:$BP$55,16,0)))</f>
        <v/>
      </c>
      <c r="Y128" s="690" t="str">
        <f>IF($B128="","",IF($BG131="","",VLOOKUP($B128,$AO$14:$BP$55,16,0)))</f>
        <v/>
      </c>
      <c r="Z128" s="690" t="str">
        <f>IF($B128="","",VLOOKUP($B128,$AO$14:$BP$63,28,0))</f>
        <v/>
      </c>
      <c r="AA128" s="690" t="str">
        <f>IF($B128="","",IF($BG131="","",VLOOKUP($B128,$AO$14:$BP$55,16,0)))</f>
        <v/>
      </c>
      <c r="AB128" s="690" t="str">
        <f>IF($B128="","",IF($BG131="","",VLOOKUP($B128,$AO$14:$BP$55,16,0)))</f>
        <v/>
      </c>
      <c r="AC128" s="690" t="str">
        <f>IF($B128="","",IF($BG131="","",VLOOKUP($B128,$AO$14:$BP$55,16,0)))</f>
        <v/>
      </c>
      <c r="AD128" s="690" t="str">
        <f>IF($B128="","",IF($BG131="","",VLOOKUP($B128,$AO$14:$BP$55,16,0)))</f>
        <v/>
      </c>
      <c r="AE128" s="376"/>
      <c r="AF128" s="377" t="s">
        <v>442</v>
      </c>
      <c r="AG128" s="377"/>
      <c r="AH128" s="377" t="s">
        <v>443</v>
      </c>
      <c r="AI128" s="377"/>
      <c r="AJ128" s="378" t="s">
        <v>444</v>
      </c>
      <c r="AK128" s="1011" t="s">
        <v>729</v>
      </c>
      <c r="AL128" s="1012" t="s">
        <v>728</v>
      </c>
      <c r="AM128" s="24"/>
    </row>
    <row r="129" spans="1:39" ht="15" customHeight="1">
      <c r="A129" s="654"/>
      <c r="B129" s="846"/>
      <c r="C129" s="1016" t="str">
        <f>IF($B128="","",VLOOKUP($B128,$AO$14:$BP$63,4,0))</f>
        <v/>
      </c>
      <c r="D129" s="1010"/>
      <c r="E129" s="1015"/>
      <c r="F129" s="1009"/>
      <c r="G129" s="1009"/>
      <c r="H129" s="1006"/>
      <c r="I129" s="957"/>
      <c r="J129" s="305"/>
      <c r="K129" s="1004"/>
      <c r="L129" s="1002"/>
      <c r="M129" s="1004"/>
      <c r="N129" s="397" t="str">
        <f>IF($B128="","",VLOOKUP($B128,$AO$14:$BP$63,23,0))</f>
        <v/>
      </c>
      <c r="O129" s="397" t="s">
        <v>686</v>
      </c>
      <c r="P129" s="690"/>
      <c r="Q129" s="690"/>
      <c r="R129" s="690"/>
      <c r="S129" s="690"/>
      <c r="T129" s="690"/>
      <c r="U129" s="690"/>
      <c r="V129" s="690"/>
      <c r="W129" s="690"/>
      <c r="X129" s="690"/>
      <c r="Y129" s="690"/>
      <c r="Z129" s="690"/>
      <c r="AA129" s="690"/>
      <c r="AB129" s="690"/>
      <c r="AC129" s="690"/>
      <c r="AD129" s="690"/>
      <c r="AE129" s="398"/>
      <c r="AF129" s="399"/>
      <c r="AG129" s="399"/>
      <c r="AH129" s="399"/>
      <c r="AI129" s="399"/>
      <c r="AJ129" s="400"/>
      <c r="AK129" s="1011"/>
      <c r="AL129" s="1013"/>
      <c r="AM129" s="24"/>
    </row>
    <row r="130" spans="1:39" ht="15" customHeight="1">
      <c r="A130" s="654"/>
      <c r="B130" s="846"/>
      <c r="C130" s="1010"/>
      <c r="D130" s="1010" t="str">
        <f>IF($B130="","",VLOOKUP($B130,$AO$14:$BP$55,3,0))</f>
        <v/>
      </c>
      <c r="E130" s="1015"/>
      <c r="F130" s="386" t="str">
        <f>IF($B128="","",VLOOKUP($B128,$AO$14:$BP$63,11,0))</f>
        <v/>
      </c>
      <c r="G130" s="387" t="str">
        <f>IF($B128="","",VLOOKUP($B128,$AO$14:$BP$63,8,0))</f>
        <v/>
      </c>
      <c r="H130" s="388" t="str">
        <f>IF($B128="","",VLOOKUP($B128,$AO$14:$BP$63,14,0))</f>
        <v/>
      </c>
      <c r="I130" s="389" t="str">
        <f>IF($B128="","",VLOOKUP($B128,$AO$14:$BP$63,15,0))</f>
        <v/>
      </c>
      <c r="J130" s="390"/>
      <c r="K130" s="389" t="str">
        <f>IF($B128="","",VLOOKUP($B128,$AO$14:$BP$63,17,0))</f>
        <v/>
      </c>
      <c r="L130" s="654" t="str">
        <f>IF($B130="","",VLOOKUP($B130,$AO$14:$BP$55,13,0))</f>
        <v/>
      </c>
      <c r="M130" s="389" t="str">
        <f>IF($B128="","",VLOOKUP($B128,$AO$14:$BP$63,20,0))</f>
        <v/>
      </c>
      <c r="N130" s="391" t="str">
        <f>IF($B128="","",VLOOKUP($B128,$AO$14:$BP$63,24,0))</f>
        <v/>
      </c>
      <c r="O130" s="391" t="str">
        <f>IF($B128="","",VLOOKUP($B128,$AO$14:$BP$63,25,0))</f>
        <v/>
      </c>
      <c r="P130" s="690" t="str">
        <f t="shared" ref="P130:AD130" si="26">IF($B130="","",IF($BG133="","",VLOOKUP($B130,$AO$14:$BP$55,16,0)))</f>
        <v/>
      </c>
      <c r="Q130" s="690" t="str">
        <f t="shared" si="26"/>
        <v/>
      </c>
      <c r="R130" s="690" t="str">
        <f t="shared" si="26"/>
        <v/>
      </c>
      <c r="S130" s="690" t="str">
        <f t="shared" si="26"/>
        <v/>
      </c>
      <c r="T130" s="690" t="str">
        <f t="shared" si="26"/>
        <v/>
      </c>
      <c r="U130" s="690" t="str">
        <f t="shared" si="26"/>
        <v/>
      </c>
      <c r="V130" s="690" t="str">
        <f t="shared" si="26"/>
        <v/>
      </c>
      <c r="W130" s="690" t="str">
        <f t="shared" si="26"/>
        <v/>
      </c>
      <c r="X130" s="690" t="str">
        <f t="shared" si="26"/>
        <v/>
      </c>
      <c r="Y130" s="690" t="str">
        <f t="shared" si="26"/>
        <v/>
      </c>
      <c r="Z130" s="690" t="str">
        <f t="shared" si="26"/>
        <v/>
      </c>
      <c r="AA130" s="690" t="str">
        <f t="shared" si="26"/>
        <v/>
      </c>
      <c r="AB130" s="690" t="str">
        <f t="shared" si="26"/>
        <v/>
      </c>
      <c r="AC130" s="690" t="str">
        <f t="shared" si="26"/>
        <v/>
      </c>
      <c r="AD130" s="690" t="str">
        <f t="shared" si="26"/>
        <v/>
      </c>
      <c r="AE130" s="392"/>
      <c r="AF130" s="393" t="s">
        <v>442</v>
      </c>
      <c r="AG130" s="393"/>
      <c r="AH130" s="393" t="s">
        <v>443</v>
      </c>
      <c r="AI130" s="393"/>
      <c r="AJ130" s="394" t="s">
        <v>444</v>
      </c>
      <c r="AK130" s="1011"/>
      <c r="AL130" s="1014"/>
      <c r="AM130" s="24"/>
    </row>
    <row r="131" spans="1:39" ht="15" customHeight="1">
      <c r="A131" s="654">
        <f>+A128+1</f>
        <v>27</v>
      </c>
      <c r="B131" s="846"/>
      <c r="C131" s="395" t="str">
        <f>IF($B131="","",VLOOKUP($B131,$AO$14:$BP$63,5,0))</f>
        <v/>
      </c>
      <c r="D131" s="1010" t="str">
        <f>IF($B131="","",VLOOKUP($B131,$AO$14:$BP$63,6,0))</f>
        <v/>
      </c>
      <c r="E131" s="1015"/>
      <c r="F131" s="1008" t="str">
        <f>IF($B131="","",VLOOKUP($B131,$AO$14:$BP$63,9,0))</f>
        <v/>
      </c>
      <c r="G131" s="1008" t="str">
        <f>IF($B131="","",VLOOKUP($B131,$AO$14:$BP$63,7,0))</f>
        <v/>
      </c>
      <c r="H131" s="1005" t="str">
        <f>IF($B131="","",VLOOKUP($B131,$AO$14:$BP$63,12,0))</f>
        <v/>
      </c>
      <c r="I131" s="654" t="str">
        <f>IF($B131="","",VLOOKUP($B131,$AO$14:$BP$63,13,0))</f>
        <v/>
      </c>
      <c r="J131" s="226"/>
      <c r="K131" s="1003" t="str">
        <f>IF($B131="","",VLOOKUP($B131,$AO$14:$BP$63,16,0))</f>
        <v/>
      </c>
      <c r="L131" s="1002" t="str">
        <f>IF($B131="","",VLOOKUP($B131,$AO$14:$BP$63,18,0))</f>
        <v/>
      </c>
      <c r="M131" s="1003" t="str">
        <f>IF($B131="","",VLOOKUP($B131,$AO$14:$BP$63,19,0))</f>
        <v/>
      </c>
      <c r="N131" s="396" t="str">
        <f>IF($B131="","",VLOOKUP($B131,$AO$14:$BP$63,21,0))</f>
        <v/>
      </c>
      <c r="O131" s="396" t="str">
        <f>IF($B131="","",VLOOKUP($B131,$AO$14:$BP$63,22,0))</f>
        <v/>
      </c>
      <c r="P131" s="690" t="str">
        <f>IF($B131="","",VLOOKUP($B131,$AO$14:$BP$63,26,0))</f>
        <v/>
      </c>
      <c r="Q131" s="690" t="str">
        <f>IF($B131="","",IF($BG134="","",VLOOKUP($B131,$AO$14:$BP$55,16,0)))</f>
        <v/>
      </c>
      <c r="R131" s="690" t="str">
        <f>IF($B131="","",IF($BG134="","",VLOOKUP($B131,$AO$14:$BP$55,16,0)))</f>
        <v/>
      </c>
      <c r="S131" s="690" t="str">
        <f>IF($B131="","",IF($BG134="","",VLOOKUP($B131,$AO$14:$BP$55,16,0)))</f>
        <v/>
      </c>
      <c r="T131" s="690" t="str">
        <f>IF($B131="","",IF($BG134="","",VLOOKUP($B131,$AO$14:$BP$55,16,0)))</f>
        <v/>
      </c>
      <c r="U131" s="690" t="str">
        <f>IF($B131="","",VLOOKUP($B131,$AO$14:$BP$63,27,0))</f>
        <v/>
      </c>
      <c r="V131" s="690" t="str">
        <f>IF($B131="","",IF($BG134="","",VLOOKUP($B131,$AO$14:$BP$55,16,0)))</f>
        <v/>
      </c>
      <c r="W131" s="690" t="str">
        <f>IF($B131="","",IF($BG134="","",VLOOKUP($B131,$AO$14:$BP$55,16,0)))</f>
        <v/>
      </c>
      <c r="X131" s="690" t="str">
        <f>IF($B131="","",IF($BG134="","",VLOOKUP($B131,$AO$14:$BP$55,16,0)))</f>
        <v/>
      </c>
      <c r="Y131" s="690" t="str">
        <f>IF($B131="","",IF($BG134="","",VLOOKUP($B131,$AO$14:$BP$55,16,0)))</f>
        <v/>
      </c>
      <c r="Z131" s="690" t="str">
        <f>IF($B131="","",VLOOKUP($B131,$AO$14:$BP$63,28,0))</f>
        <v/>
      </c>
      <c r="AA131" s="690" t="str">
        <f>IF($B131="","",IF($BG134="","",VLOOKUP($B131,$AO$14:$BP$55,16,0)))</f>
        <v/>
      </c>
      <c r="AB131" s="690" t="str">
        <f>IF($B131="","",IF($BG134="","",VLOOKUP($B131,$AO$14:$BP$55,16,0)))</f>
        <v/>
      </c>
      <c r="AC131" s="690" t="str">
        <f>IF($B131="","",IF($BG134="","",VLOOKUP($B131,$AO$14:$BP$55,16,0)))</f>
        <v/>
      </c>
      <c r="AD131" s="690" t="str">
        <f>IF($B131="","",IF($BG134="","",VLOOKUP($B131,$AO$14:$BP$55,16,0)))</f>
        <v/>
      </c>
      <c r="AE131" s="376"/>
      <c r="AF131" s="377" t="s">
        <v>442</v>
      </c>
      <c r="AG131" s="377"/>
      <c r="AH131" s="377" t="s">
        <v>443</v>
      </c>
      <c r="AI131" s="377"/>
      <c r="AJ131" s="378" t="s">
        <v>444</v>
      </c>
      <c r="AK131" s="1011" t="s">
        <v>729</v>
      </c>
      <c r="AL131" s="1012" t="s">
        <v>728</v>
      </c>
      <c r="AM131" s="24"/>
    </row>
    <row r="132" spans="1:39" ht="15" customHeight="1">
      <c r="A132" s="654"/>
      <c r="B132" s="846"/>
      <c r="C132" s="1016" t="str">
        <f>IF($B131="","",VLOOKUP($B131,$AO$14:$BP$63,4,0))</f>
        <v/>
      </c>
      <c r="D132" s="1010"/>
      <c r="E132" s="1015"/>
      <c r="F132" s="1009"/>
      <c r="G132" s="1009"/>
      <c r="H132" s="1006"/>
      <c r="I132" s="957"/>
      <c r="J132" s="305"/>
      <c r="K132" s="1004"/>
      <c r="L132" s="1002"/>
      <c r="M132" s="1004"/>
      <c r="N132" s="397" t="str">
        <f>IF($B131="","",VLOOKUP($B131,$AO$14:$BP$63,23,0))</f>
        <v/>
      </c>
      <c r="O132" s="397" t="s">
        <v>686</v>
      </c>
      <c r="P132" s="690"/>
      <c r="Q132" s="690"/>
      <c r="R132" s="690"/>
      <c r="S132" s="690"/>
      <c r="T132" s="690"/>
      <c r="U132" s="690"/>
      <c r="V132" s="690"/>
      <c r="W132" s="690"/>
      <c r="X132" s="690"/>
      <c r="Y132" s="690"/>
      <c r="Z132" s="690"/>
      <c r="AA132" s="690"/>
      <c r="AB132" s="690"/>
      <c r="AC132" s="690"/>
      <c r="AD132" s="690"/>
      <c r="AE132" s="398"/>
      <c r="AF132" s="399"/>
      <c r="AG132" s="399"/>
      <c r="AH132" s="399"/>
      <c r="AI132" s="399"/>
      <c r="AJ132" s="400"/>
      <c r="AK132" s="1011"/>
      <c r="AL132" s="1013"/>
      <c r="AM132" s="24"/>
    </row>
    <row r="133" spans="1:39" ht="15" customHeight="1">
      <c r="A133" s="654"/>
      <c r="B133" s="846"/>
      <c r="C133" s="1010"/>
      <c r="D133" s="1010" t="str">
        <f>IF($B133="","",VLOOKUP($B133,$AO$14:$BP$55,3,0))</f>
        <v/>
      </c>
      <c r="E133" s="1015"/>
      <c r="F133" s="386" t="str">
        <f>IF($B131="","",VLOOKUP($B131,$AO$14:$BP$63,11,0))</f>
        <v/>
      </c>
      <c r="G133" s="387" t="str">
        <f>IF($B131="","",VLOOKUP($B131,$AO$14:$BP$63,8,0))</f>
        <v/>
      </c>
      <c r="H133" s="388" t="str">
        <f>IF($B131="","",VLOOKUP($B131,$AO$14:$BP$63,14,0))</f>
        <v/>
      </c>
      <c r="I133" s="389" t="str">
        <f>IF($B131="","",VLOOKUP($B131,$AO$14:$BP$63,15,0))</f>
        <v/>
      </c>
      <c r="J133" s="390"/>
      <c r="K133" s="389" t="str">
        <f>IF($B131="","",VLOOKUP($B131,$AO$14:$BP$63,17,0))</f>
        <v/>
      </c>
      <c r="L133" s="654" t="str">
        <f>IF($B133="","",VLOOKUP($B133,$AO$14:$BP$55,13,0))</f>
        <v/>
      </c>
      <c r="M133" s="389" t="str">
        <f>IF($B131="","",VLOOKUP($B131,$AO$14:$BP$63,20,0))</f>
        <v/>
      </c>
      <c r="N133" s="391" t="str">
        <f>IF($B131="","",VLOOKUP($B131,$AO$14:$BP$63,24,0))</f>
        <v/>
      </c>
      <c r="O133" s="391" t="str">
        <f>IF($B131="","",VLOOKUP($B131,$AO$14:$BP$63,25,0))</f>
        <v/>
      </c>
      <c r="P133" s="690" t="str">
        <f t="shared" ref="P133:AD133" si="27">IF($B133="","",IF($BG136="","",VLOOKUP($B133,$AO$14:$BP$55,16,0)))</f>
        <v/>
      </c>
      <c r="Q133" s="690" t="str">
        <f t="shared" si="27"/>
        <v/>
      </c>
      <c r="R133" s="690" t="str">
        <f t="shared" si="27"/>
        <v/>
      </c>
      <c r="S133" s="690" t="str">
        <f t="shared" si="27"/>
        <v/>
      </c>
      <c r="T133" s="690" t="str">
        <f t="shared" si="27"/>
        <v/>
      </c>
      <c r="U133" s="690" t="str">
        <f t="shared" si="27"/>
        <v/>
      </c>
      <c r="V133" s="690" t="str">
        <f t="shared" si="27"/>
        <v/>
      </c>
      <c r="W133" s="690" t="str">
        <f t="shared" si="27"/>
        <v/>
      </c>
      <c r="X133" s="690" t="str">
        <f t="shared" si="27"/>
        <v/>
      </c>
      <c r="Y133" s="690" t="str">
        <f t="shared" si="27"/>
        <v/>
      </c>
      <c r="Z133" s="690" t="str">
        <f t="shared" si="27"/>
        <v/>
      </c>
      <c r="AA133" s="690" t="str">
        <f t="shared" si="27"/>
        <v/>
      </c>
      <c r="AB133" s="690" t="str">
        <f t="shared" si="27"/>
        <v/>
      </c>
      <c r="AC133" s="690" t="str">
        <f t="shared" si="27"/>
        <v/>
      </c>
      <c r="AD133" s="690" t="str">
        <f t="shared" si="27"/>
        <v/>
      </c>
      <c r="AE133" s="392"/>
      <c r="AF133" s="393" t="s">
        <v>442</v>
      </c>
      <c r="AG133" s="393"/>
      <c r="AH133" s="393" t="s">
        <v>443</v>
      </c>
      <c r="AI133" s="393"/>
      <c r="AJ133" s="394" t="s">
        <v>444</v>
      </c>
      <c r="AK133" s="1011"/>
      <c r="AL133" s="1014"/>
      <c r="AM133" s="24"/>
    </row>
    <row r="134" spans="1:39" ht="15" customHeight="1">
      <c r="A134" s="654">
        <f>+A131+1</f>
        <v>28</v>
      </c>
      <c r="B134" s="846"/>
      <c r="C134" s="395" t="str">
        <f>IF($B134="","",VLOOKUP($B134,$AO$14:$BP$63,5,0))</f>
        <v/>
      </c>
      <c r="D134" s="1010" t="str">
        <f>IF($B134="","",VLOOKUP($B134,$AO$14:$BP$63,6,0))</f>
        <v/>
      </c>
      <c r="E134" s="1015"/>
      <c r="F134" s="1008" t="str">
        <f>IF($B134="","",VLOOKUP($B134,$AO$14:$BP$63,9,0))</f>
        <v/>
      </c>
      <c r="G134" s="1008" t="str">
        <f>IF($B134="","",VLOOKUP($B134,$AO$14:$BP$63,7,0))</f>
        <v/>
      </c>
      <c r="H134" s="1005" t="str">
        <f>IF($B134="","",VLOOKUP($B134,$AO$14:$BP$63,12,0))</f>
        <v/>
      </c>
      <c r="I134" s="654" t="str">
        <f>IF($B134="","",VLOOKUP($B134,$AO$14:$BP$63,13,0))</f>
        <v/>
      </c>
      <c r="J134" s="226"/>
      <c r="K134" s="1003" t="str">
        <f>IF($B134="","",VLOOKUP($B134,$AO$14:$BP$63,16,0))</f>
        <v/>
      </c>
      <c r="L134" s="1002" t="str">
        <f>IF($B134="","",VLOOKUP($B134,$AO$14:$BP$63,18,0))</f>
        <v/>
      </c>
      <c r="M134" s="1003" t="str">
        <f>IF($B134="","",VLOOKUP($B134,$AO$14:$BP$63,19,0))</f>
        <v/>
      </c>
      <c r="N134" s="396" t="str">
        <f>IF($B134="","",VLOOKUP($B134,$AO$14:$BP$63,21,0))</f>
        <v/>
      </c>
      <c r="O134" s="396" t="str">
        <f>IF($B134="","",VLOOKUP($B134,$AO$14:$BP$63,22,0))</f>
        <v/>
      </c>
      <c r="P134" s="690" t="str">
        <f>IF($B134="","",VLOOKUP($B134,$AO$14:$BP$63,26,0))</f>
        <v/>
      </c>
      <c r="Q134" s="690" t="str">
        <f>IF($B134="","",IF($BG137="","",VLOOKUP($B134,$AO$14:$BP$55,16,0)))</f>
        <v/>
      </c>
      <c r="R134" s="690" t="str">
        <f>IF($B134="","",IF($BG137="","",VLOOKUP($B134,$AO$14:$BP$55,16,0)))</f>
        <v/>
      </c>
      <c r="S134" s="690" t="str">
        <f>IF($B134="","",IF($BG137="","",VLOOKUP($B134,$AO$14:$BP$55,16,0)))</f>
        <v/>
      </c>
      <c r="T134" s="690" t="str">
        <f>IF($B134="","",IF($BG137="","",VLOOKUP($B134,$AO$14:$BP$55,16,0)))</f>
        <v/>
      </c>
      <c r="U134" s="690" t="str">
        <f>IF($B134="","",VLOOKUP($B134,$AO$14:$BP$63,27,0))</f>
        <v/>
      </c>
      <c r="V134" s="690" t="str">
        <f>IF($B134="","",IF($BG137="","",VLOOKUP($B134,$AO$14:$BP$55,16,0)))</f>
        <v/>
      </c>
      <c r="W134" s="690" t="str">
        <f>IF($B134="","",IF($BG137="","",VLOOKUP($B134,$AO$14:$BP$55,16,0)))</f>
        <v/>
      </c>
      <c r="X134" s="690" t="str">
        <f>IF($B134="","",IF($BG137="","",VLOOKUP($B134,$AO$14:$BP$55,16,0)))</f>
        <v/>
      </c>
      <c r="Y134" s="690" t="str">
        <f>IF($B134="","",IF($BG137="","",VLOOKUP($B134,$AO$14:$BP$55,16,0)))</f>
        <v/>
      </c>
      <c r="Z134" s="690" t="str">
        <f>IF($B134="","",VLOOKUP($B134,$AO$14:$BP$63,28,0))</f>
        <v/>
      </c>
      <c r="AA134" s="690" t="str">
        <f>IF($B134="","",IF($BG137="","",VLOOKUP($B134,$AO$14:$BP$55,16,0)))</f>
        <v/>
      </c>
      <c r="AB134" s="690" t="str">
        <f>IF($B134="","",IF($BG137="","",VLOOKUP($B134,$AO$14:$BP$55,16,0)))</f>
        <v/>
      </c>
      <c r="AC134" s="690" t="str">
        <f>IF($B134="","",IF($BG137="","",VLOOKUP($B134,$AO$14:$BP$55,16,0)))</f>
        <v/>
      </c>
      <c r="AD134" s="690" t="str">
        <f>IF($B134="","",IF($BG137="","",VLOOKUP($B134,$AO$14:$BP$55,16,0)))</f>
        <v/>
      </c>
      <c r="AE134" s="376"/>
      <c r="AF134" s="377" t="s">
        <v>442</v>
      </c>
      <c r="AG134" s="377"/>
      <c r="AH134" s="377" t="s">
        <v>443</v>
      </c>
      <c r="AI134" s="377"/>
      <c r="AJ134" s="378" t="s">
        <v>444</v>
      </c>
      <c r="AK134" s="1011" t="s">
        <v>729</v>
      </c>
      <c r="AL134" s="1012" t="s">
        <v>728</v>
      </c>
      <c r="AM134" s="24"/>
    </row>
    <row r="135" spans="1:39" ht="15" customHeight="1">
      <c r="A135" s="654"/>
      <c r="B135" s="846"/>
      <c r="C135" s="1016" t="str">
        <f>IF($B134="","",VLOOKUP($B134,$AO$14:$BP$63,4,0))</f>
        <v/>
      </c>
      <c r="D135" s="1010"/>
      <c r="E135" s="1015"/>
      <c r="F135" s="1009"/>
      <c r="G135" s="1009"/>
      <c r="H135" s="1006"/>
      <c r="I135" s="957"/>
      <c r="J135" s="305"/>
      <c r="K135" s="1004"/>
      <c r="L135" s="1002"/>
      <c r="M135" s="1004"/>
      <c r="N135" s="397" t="str">
        <f>IF($B134="","",VLOOKUP($B134,$AO$14:$BP$63,23,0))</f>
        <v/>
      </c>
      <c r="O135" s="397" t="s">
        <v>686</v>
      </c>
      <c r="P135" s="690"/>
      <c r="Q135" s="690"/>
      <c r="R135" s="690"/>
      <c r="S135" s="690"/>
      <c r="T135" s="690"/>
      <c r="U135" s="690"/>
      <c r="V135" s="690"/>
      <c r="W135" s="690"/>
      <c r="X135" s="690"/>
      <c r="Y135" s="690"/>
      <c r="Z135" s="690"/>
      <c r="AA135" s="690"/>
      <c r="AB135" s="690"/>
      <c r="AC135" s="690"/>
      <c r="AD135" s="690"/>
      <c r="AE135" s="398"/>
      <c r="AF135" s="399"/>
      <c r="AG135" s="399"/>
      <c r="AH135" s="399"/>
      <c r="AI135" s="399"/>
      <c r="AJ135" s="400"/>
      <c r="AK135" s="1011"/>
      <c r="AL135" s="1013"/>
      <c r="AM135" s="24"/>
    </row>
    <row r="136" spans="1:39" ht="15" customHeight="1">
      <c r="A136" s="654"/>
      <c r="B136" s="846"/>
      <c r="C136" s="1010"/>
      <c r="D136" s="1010" t="str">
        <f>IF($B136="","",VLOOKUP($B136,$AO$14:$BP$55,3,0))</f>
        <v/>
      </c>
      <c r="E136" s="1015"/>
      <c r="F136" s="386" t="str">
        <f>IF($B134="","",VLOOKUP($B134,$AO$14:$BP$63,11,0))</f>
        <v/>
      </c>
      <c r="G136" s="387" t="str">
        <f>IF($B134="","",VLOOKUP($B134,$AO$14:$BP$63,8,0))</f>
        <v/>
      </c>
      <c r="H136" s="388" t="str">
        <f>IF($B134="","",VLOOKUP($B134,$AO$14:$BP$63,14,0))</f>
        <v/>
      </c>
      <c r="I136" s="389" t="str">
        <f>IF($B134="","",VLOOKUP($B134,$AO$14:$BP$63,15,0))</f>
        <v/>
      </c>
      <c r="J136" s="390"/>
      <c r="K136" s="389" t="str">
        <f>IF($B134="","",VLOOKUP($B134,$AO$14:$BP$63,17,0))</f>
        <v/>
      </c>
      <c r="L136" s="654" t="str">
        <f>IF($B136="","",VLOOKUP($B136,$AO$14:$BP$55,13,0))</f>
        <v/>
      </c>
      <c r="M136" s="389" t="str">
        <f>IF($B134="","",VLOOKUP($B134,$AO$14:$BP$63,20,0))</f>
        <v/>
      </c>
      <c r="N136" s="391" t="str">
        <f>IF($B134="","",VLOOKUP($B134,$AO$14:$BP$63,24,0))</f>
        <v/>
      </c>
      <c r="O136" s="391" t="str">
        <f>IF($B134="","",VLOOKUP($B134,$AO$14:$BP$63,25,0))</f>
        <v/>
      </c>
      <c r="P136" s="690" t="str">
        <f t="shared" ref="P136:AD136" si="28">IF($B136="","",IF($BG139="","",VLOOKUP($B136,$AO$14:$BP$55,16,0)))</f>
        <v/>
      </c>
      <c r="Q136" s="690" t="str">
        <f t="shared" si="28"/>
        <v/>
      </c>
      <c r="R136" s="690" t="str">
        <f t="shared" si="28"/>
        <v/>
      </c>
      <c r="S136" s="690" t="str">
        <f t="shared" si="28"/>
        <v/>
      </c>
      <c r="T136" s="690" t="str">
        <f t="shared" si="28"/>
        <v/>
      </c>
      <c r="U136" s="690" t="str">
        <f t="shared" si="28"/>
        <v/>
      </c>
      <c r="V136" s="690" t="str">
        <f t="shared" si="28"/>
        <v/>
      </c>
      <c r="W136" s="690" t="str">
        <f t="shared" si="28"/>
        <v/>
      </c>
      <c r="X136" s="690" t="str">
        <f t="shared" si="28"/>
        <v/>
      </c>
      <c r="Y136" s="690" t="str">
        <f t="shared" si="28"/>
        <v/>
      </c>
      <c r="Z136" s="690" t="str">
        <f t="shared" si="28"/>
        <v/>
      </c>
      <c r="AA136" s="690" t="str">
        <f t="shared" si="28"/>
        <v/>
      </c>
      <c r="AB136" s="690" t="str">
        <f t="shared" si="28"/>
        <v/>
      </c>
      <c r="AC136" s="690" t="str">
        <f t="shared" si="28"/>
        <v/>
      </c>
      <c r="AD136" s="690" t="str">
        <f t="shared" si="28"/>
        <v/>
      </c>
      <c r="AE136" s="392"/>
      <c r="AF136" s="393" t="s">
        <v>442</v>
      </c>
      <c r="AG136" s="393"/>
      <c r="AH136" s="393" t="s">
        <v>443</v>
      </c>
      <c r="AI136" s="393"/>
      <c r="AJ136" s="394" t="s">
        <v>444</v>
      </c>
      <c r="AK136" s="1011"/>
      <c r="AL136" s="1014"/>
      <c r="AM136" s="24"/>
    </row>
    <row r="137" spans="1:39" ht="15" customHeight="1">
      <c r="A137" s="654">
        <f>+A134+1</f>
        <v>29</v>
      </c>
      <c r="B137" s="846"/>
      <c r="C137" s="395" t="str">
        <f>IF($B137="","",VLOOKUP($B137,$AO$14:$BP$63,5,0))</f>
        <v/>
      </c>
      <c r="D137" s="1010" t="str">
        <f>IF($B137="","",VLOOKUP($B137,$AO$14:$BP$63,6,0))</f>
        <v/>
      </c>
      <c r="E137" s="1015"/>
      <c r="F137" s="1008" t="str">
        <f>IF($B137="","",VLOOKUP($B137,$AO$14:$BP$63,9,0))</f>
        <v/>
      </c>
      <c r="G137" s="1008" t="str">
        <f>IF($B137="","",VLOOKUP($B137,$AO$14:$BP$63,7,0))</f>
        <v/>
      </c>
      <c r="H137" s="1005" t="str">
        <f>IF($B137="","",VLOOKUP($B137,$AO$14:$BP$63,12,0))</f>
        <v/>
      </c>
      <c r="I137" s="654" t="str">
        <f>IF($B137="","",VLOOKUP($B137,$AO$14:$BP$63,13,0))</f>
        <v/>
      </c>
      <c r="J137" s="226"/>
      <c r="K137" s="1003" t="str">
        <f>IF($B137="","",VLOOKUP($B137,$AO$14:$BP$63,16,0))</f>
        <v/>
      </c>
      <c r="L137" s="1002" t="str">
        <f>IF($B137="","",VLOOKUP($B137,$AO$14:$BP$63,18,0))</f>
        <v/>
      </c>
      <c r="M137" s="1003" t="str">
        <f>IF($B137="","",VLOOKUP($B137,$AO$14:$BP$63,19,0))</f>
        <v/>
      </c>
      <c r="N137" s="396" t="str">
        <f>IF($B137="","",VLOOKUP($B137,$AO$14:$BP$63,21,0))</f>
        <v/>
      </c>
      <c r="O137" s="396" t="str">
        <f>IF($B137="","",VLOOKUP($B137,$AO$14:$BP$63,22,0))</f>
        <v/>
      </c>
      <c r="P137" s="690" t="str">
        <f>IF($B137="","",VLOOKUP($B137,$AO$14:$BP$63,26,0))</f>
        <v/>
      </c>
      <c r="Q137" s="690" t="str">
        <f>IF($B137="","",IF($BG140="","",VLOOKUP($B137,$AO$14:$BP$55,16,0)))</f>
        <v/>
      </c>
      <c r="R137" s="690" t="str">
        <f>IF($B137="","",IF($BG140="","",VLOOKUP($B137,$AO$14:$BP$55,16,0)))</f>
        <v/>
      </c>
      <c r="S137" s="690" t="str">
        <f>IF($B137="","",IF($BG140="","",VLOOKUP($B137,$AO$14:$BP$55,16,0)))</f>
        <v/>
      </c>
      <c r="T137" s="690" t="str">
        <f>IF($B137="","",IF($BG140="","",VLOOKUP($B137,$AO$14:$BP$55,16,0)))</f>
        <v/>
      </c>
      <c r="U137" s="690" t="str">
        <f>IF($B137="","",VLOOKUP($B137,$AO$14:$BP$63,27,0))</f>
        <v/>
      </c>
      <c r="V137" s="690" t="str">
        <f>IF($B137="","",IF($BG140="","",VLOOKUP($B137,$AO$14:$BP$55,16,0)))</f>
        <v/>
      </c>
      <c r="W137" s="690" t="str">
        <f>IF($B137="","",IF($BG140="","",VLOOKUP($B137,$AO$14:$BP$55,16,0)))</f>
        <v/>
      </c>
      <c r="X137" s="690" t="str">
        <f>IF($B137="","",IF($BG140="","",VLOOKUP($B137,$AO$14:$BP$55,16,0)))</f>
        <v/>
      </c>
      <c r="Y137" s="690" t="str">
        <f>IF($B137="","",IF($BG140="","",VLOOKUP($B137,$AO$14:$BP$55,16,0)))</f>
        <v/>
      </c>
      <c r="Z137" s="690" t="str">
        <f>IF($B137="","",VLOOKUP($B137,$AO$14:$BP$63,28,0))</f>
        <v/>
      </c>
      <c r="AA137" s="690" t="str">
        <f>IF($B137="","",IF($BG140="","",VLOOKUP($B137,$AO$14:$BP$55,16,0)))</f>
        <v/>
      </c>
      <c r="AB137" s="690" t="str">
        <f>IF($B137="","",IF($BG140="","",VLOOKUP($B137,$AO$14:$BP$55,16,0)))</f>
        <v/>
      </c>
      <c r="AC137" s="690" t="str">
        <f>IF($B137="","",IF($BG140="","",VLOOKUP($B137,$AO$14:$BP$55,16,0)))</f>
        <v/>
      </c>
      <c r="AD137" s="690" t="str">
        <f>IF($B137="","",IF($BG140="","",VLOOKUP($B137,$AO$14:$BP$55,16,0)))</f>
        <v/>
      </c>
      <c r="AE137" s="376"/>
      <c r="AF137" s="377" t="s">
        <v>442</v>
      </c>
      <c r="AG137" s="377"/>
      <c r="AH137" s="377" t="s">
        <v>443</v>
      </c>
      <c r="AI137" s="377"/>
      <c r="AJ137" s="378" t="s">
        <v>444</v>
      </c>
      <c r="AK137" s="1011" t="s">
        <v>729</v>
      </c>
      <c r="AL137" s="1012" t="s">
        <v>728</v>
      </c>
      <c r="AM137" s="24"/>
    </row>
    <row r="138" spans="1:39" ht="15" customHeight="1">
      <c r="A138" s="654"/>
      <c r="B138" s="846"/>
      <c r="C138" s="1016" t="str">
        <f>IF($B137="","",VLOOKUP($B137,$AO$14:$BP$63,4,0))</f>
        <v/>
      </c>
      <c r="D138" s="1010"/>
      <c r="E138" s="1015"/>
      <c r="F138" s="1009"/>
      <c r="G138" s="1009"/>
      <c r="H138" s="1006"/>
      <c r="I138" s="957"/>
      <c r="J138" s="305"/>
      <c r="K138" s="1004"/>
      <c r="L138" s="1002"/>
      <c r="M138" s="1004"/>
      <c r="N138" s="397" t="str">
        <f>IF($B137="","",VLOOKUP($B137,$AO$14:$BP$63,23,0))</f>
        <v/>
      </c>
      <c r="O138" s="397" t="s">
        <v>686</v>
      </c>
      <c r="P138" s="690"/>
      <c r="Q138" s="690"/>
      <c r="R138" s="690"/>
      <c r="S138" s="690"/>
      <c r="T138" s="690"/>
      <c r="U138" s="690"/>
      <c r="V138" s="690"/>
      <c r="W138" s="690"/>
      <c r="X138" s="690"/>
      <c r="Y138" s="690"/>
      <c r="Z138" s="690"/>
      <c r="AA138" s="690"/>
      <c r="AB138" s="690"/>
      <c r="AC138" s="690"/>
      <c r="AD138" s="690"/>
      <c r="AE138" s="398"/>
      <c r="AF138" s="399"/>
      <c r="AG138" s="399"/>
      <c r="AH138" s="399"/>
      <c r="AI138" s="399"/>
      <c r="AJ138" s="400"/>
      <c r="AK138" s="1011"/>
      <c r="AL138" s="1013"/>
      <c r="AM138" s="24"/>
    </row>
    <row r="139" spans="1:39" ht="15" customHeight="1">
      <c r="A139" s="654"/>
      <c r="B139" s="846"/>
      <c r="C139" s="1010"/>
      <c r="D139" s="1010" t="str">
        <f>IF($B139="","",VLOOKUP($B139,$AO$14:$BP$55,3,0))</f>
        <v/>
      </c>
      <c r="E139" s="1015"/>
      <c r="F139" s="386" t="str">
        <f>IF($B137="","",VLOOKUP($B137,$AO$14:$BP$63,11,0))</f>
        <v/>
      </c>
      <c r="G139" s="387" t="str">
        <f>IF($B137="","",VLOOKUP($B137,$AO$14:$BP$63,8,0))</f>
        <v/>
      </c>
      <c r="H139" s="388" t="str">
        <f>IF($B137="","",VLOOKUP($B137,$AO$14:$BP$63,14,0))</f>
        <v/>
      </c>
      <c r="I139" s="389" t="str">
        <f>IF($B137="","",VLOOKUP($B137,$AO$14:$BP$63,15,0))</f>
        <v/>
      </c>
      <c r="J139" s="390"/>
      <c r="K139" s="389" t="str">
        <f>IF($B137="","",VLOOKUP($B137,$AO$14:$BP$63,17,0))</f>
        <v/>
      </c>
      <c r="L139" s="654" t="str">
        <f>IF($B139="","",VLOOKUP($B139,$AO$14:$BP$55,13,0))</f>
        <v/>
      </c>
      <c r="M139" s="389" t="str">
        <f>IF($B137="","",VLOOKUP($B137,$AO$14:$BP$63,20,0))</f>
        <v/>
      </c>
      <c r="N139" s="391" t="str">
        <f>IF($B137="","",VLOOKUP($B137,$AO$14:$BP$63,24,0))</f>
        <v/>
      </c>
      <c r="O139" s="391" t="str">
        <f>IF($B137="","",VLOOKUP($B137,$AO$14:$BP$63,25,0))</f>
        <v/>
      </c>
      <c r="P139" s="690" t="str">
        <f t="shared" ref="P139:AD139" si="29">IF($B139="","",IF($BG142="","",VLOOKUP($B139,$AO$14:$BP$55,16,0)))</f>
        <v/>
      </c>
      <c r="Q139" s="690" t="str">
        <f t="shared" si="29"/>
        <v/>
      </c>
      <c r="R139" s="690" t="str">
        <f t="shared" si="29"/>
        <v/>
      </c>
      <c r="S139" s="690" t="str">
        <f t="shared" si="29"/>
        <v/>
      </c>
      <c r="T139" s="690" t="str">
        <f t="shared" si="29"/>
        <v/>
      </c>
      <c r="U139" s="690" t="str">
        <f t="shared" si="29"/>
        <v/>
      </c>
      <c r="V139" s="690" t="str">
        <f t="shared" si="29"/>
        <v/>
      </c>
      <c r="W139" s="690" t="str">
        <f t="shared" si="29"/>
        <v/>
      </c>
      <c r="X139" s="690" t="str">
        <f t="shared" si="29"/>
        <v/>
      </c>
      <c r="Y139" s="690" t="str">
        <f t="shared" si="29"/>
        <v/>
      </c>
      <c r="Z139" s="690" t="str">
        <f t="shared" si="29"/>
        <v/>
      </c>
      <c r="AA139" s="690" t="str">
        <f t="shared" si="29"/>
        <v/>
      </c>
      <c r="AB139" s="690" t="str">
        <f t="shared" si="29"/>
        <v/>
      </c>
      <c r="AC139" s="690" t="str">
        <f t="shared" si="29"/>
        <v/>
      </c>
      <c r="AD139" s="690" t="str">
        <f t="shared" si="29"/>
        <v/>
      </c>
      <c r="AE139" s="392"/>
      <c r="AF139" s="393" t="s">
        <v>442</v>
      </c>
      <c r="AG139" s="393"/>
      <c r="AH139" s="393" t="s">
        <v>443</v>
      </c>
      <c r="AI139" s="393"/>
      <c r="AJ139" s="394" t="s">
        <v>444</v>
      </c>
      <c r="AK139" s="1011"/>
      <c r="AL139" s="1014"/>
      <c r="AM139" s="24"/>
    </row>
    <row r="140" spans="1:39" ht="15" customHeight="1">
      <c r="A140" s="654">
        <f>+A137+1</f>
        <v>30</v>
      </c>
      <c r="B140" s="846"/>
      <c r="C140" s="395" t="str">
        <f>IF($B140="","",VLOOKUP($B140,$AO$14:$BP$63,5,0))</f>
        <v/>
      </c>
      <c r="D140" s="1010" t="str">
        <f>IF($B140="","",VLOOKUP($B140,$AO$14:$BP$63,6,0))</f>
        <v/>
      </c>
      <c r="E140" s="1015"/>
      <c r="F140" s="1008" t="str">
        <f>IF($B140="","",VLOOKUP($B140,$AO$14:$BP$63,9,0))</f>
        <v/>
      </c>
      <c r="G140" s="1008" t="str">
        <f>IF($B140="","",VLOOKUP($B140,$AO$14:$BP$63,7,0))</f>
        <v/>
      </c>
      <c r="H140" s="1005" t="str">
        <f>IF($B140="","",VLOOKUP($B140,$AO$14:$BP$63,12,0))</f>
        <v/>
      </c>
      <c r="I140" s="654" t="str">
        <f>IF($B140="","",VLOOKUP($B140,$AO$14:$BP$63,13,0))</f>
        <v/>
      </c>
      <c r="J140" s="226"/>
      <c r="K140" s="1003" t="str">
        <f>IF($B140="","",VLOOKUP($B140,$AO$14:$BP$63,16,0))</f>
        <v/>
      </c>
      <c r="L140" s="1002" t="str">
        <f>IF($B140="","",VLOOKUP($B140,$AO$14:$BP$63,18,0))</f>
        <v/>
      </c>
      <c r="M140" s="1003" t="str">
        <f>IF($B140="","",VLOOKUP($B140,$AO$14:$BP$63,19,0))</f>
        <v/>
      </c>
      <c r="N140" s="396" t="str">
        <f>IF($B140="","",VLOOKUP($B140,$AO$14:$BP$63,21,0))</f>
        <v/>
      </c>
      <c r="O140" s="396" t="str">
        <f>IF($B140="","",VLOOKUP($B140,$AO$14:$BP$63,22,0))</f>
        <v/>
      </c>
      <c r="P140" s="690" t="str">
        <f>IF($B140="","",VLOOKUP($B140,$AO$14:$BP$63,26,0))</f>
        <v/>
      </c>
      <c r="Q140" s="690" t="str">
        <f>IF($B140="","",IF($BG143="","",VLOOKUP($B140,$AO$14:$BP$55,16,0)))</f>
        <v/>
      </c>
      <c r="R140" s="690" t="str">
        <f>IF($B140="","",IF($BG143="","",VLOOKUP($B140,$AO$14:$BP$55,16,0)))</f>
        <v/>
      </c>
      <c r="S140" s="690" t="str">
        <f>IF($B140="","",IF($BG143="","",VLOOKUP($B140,$AO$14:$BP$55,16,0)))</f>
        <v/>
      </c>
      <c r="T140" s="690" t="str">
        <f>IF($B140="","",IF($BG143="","",VLOOKUP($B140,$AO$14:$BP$55,16,0)))</f>
        <v/>
      </c>
      <c r="U140" s="690" t="str">
        <f>IF($B140="","",VLOOKUP($B140,$AO$14:$BP$63,27,0))</f>
        <v/>
      </c>
      <c r="V140" s="690" t="str">
        <f>IF($B140="","",IF($BG143="","",VLOOKUP($B140,$AO$14:$BP$55,16,0)))</f>
        <v/>
      </c>
      <c r="W140" s="690" t="str">
        <f>IF($B140="","",IF($BG143="","",VLOOKUP($B140,$AO$14:$BP$55,16,0)))</f>
        <v/>
      </c>
      <c r="X140" s="690" t="str">
        <f>IF($B140="","",IF($BG143="","",VLOOKUP($B140,$AO$14:$BP$55,16,0)))</f>
        <v/>
      </c>
      <c r="Y140" s="690" t="str">
        <f>IF($B140="","",IF($BG143="","",VLOOKUP($B140,$AO$14:$BP$55,16,0)))</f>
        <v/>
      </c>
      <c r="Z140" s="690" t="str">
        <f>IF($B140="","",VLOOKUP($B140,$AO$14:$BP$63,28,0))</f>
        <v/>
      </c>
      <c r="AA140" s="690" t="str">
        <f>IF($B140="","",IF($BG143="","",VLOOKUP($B140,$AO$14:$BP$55,16,0)))</f>
        <v/>
      </c>
      <c r="AB140" s="690" t="str">
        <f>IF($B140="","",IF($BG143="","",VLOOKUP($B140,$AO$14:$BP$55,16,0)))</f>
        <v/>
      </c>
      <c r="AC140" s="690" t="str">
        <f>IF($B140="","",IF($BG143="","",VLOOKUP($B140,$AO$14:$BP$55,16,0)))</f>
        <v/>
      </c>
      <c r="AD140" s="690" t="str">
        <f>IF($B140="","",IF($BG143="","",VLOOKUP($B140,$AO$14:$BP$55,16,0)))</f>
        <v/>
      </c>
      <c r="AE140" s="376"/>
      <c r="AF140" s="377" t="s">
        <v>442</v>
      </c>
      <c r="AG140" s="377"/>
      <c r="AH140" s="377" t="s">
        <v>443</v>
      </c>
      <c r="AI140" s="377"/>
      <c r="AJ140" s="378" t="s">
        <v>444</v>
      </c>
      <c r="AK140" s="1011" t="s">
        <v>729</v>
      </c>
      <c r="AL140" s="1012" t="s">
        <v>728</v>
      </c>
      <c r="AM140" s="24"/>
    </row>
    <row r="141" spans="1:39" ht="15" customHeight="1">
      <c r="A141" s="654"/>
      <c r="B141" s="846"/>
      <c r="C141" s="1016" t="str">
        <f>IF($B140="","",VLOOKUP($B140,$AO$14:$BP$63,4,0))</f>
        <v/>
      </c>
      <c r="D141" s="1010"/>
      <c r="E141" s="1015"/>
      <c r="F141" s="1009"/>
      <c r="G141" s="1009"/>
      <c r="H141" s="1006"/>
      <c r="I141" s="957"/>
      <c r="J141" s="305"/>
      <c r="K141" s="1004"/>
      <c r="L141" s="1002"/>
      <c r="M141" s="1004"/>
      <c r="N141" s="397" t="str">
        <f>IF($B140="","",VLOOKUP($B140,$AO$14:$BP$63,23,0))</f>
        <v/>
      </c>
      <c r="O141" s="397" t="s">
        <v>686</v>
      </c>
      <c r="P141" s="690"/>
      <c r="Q141" s="690"/>
      <c r="R141" s="690"/>
      <c r="S141" s="690"/>
      <c r="T141" s="690"/>
      <c r="U141" s="690"/>
      <c r="V141" s="690"/>
      <c r="W141" s="690"/>
      <c r="X141" s="690"/>
      <c r="Y141" s="690"/>
      <c r="Z141" s="690"/>
      <c r="AA141" s="690"/>
      <c r="AB141" s="690"/>
      <c r="AC141" s="690"/>
      <c r="AD141" s="690"/>
      <c r="AE141" s="398"/>
      <c r="AF141" s="399"/>
      <c r="AG141" s="399"/>
      <c r="AH141" s="399"/>
      <c r="AI141" s="399"/>
      <c r="AJ141" s="400"/>
      <c r="AK141" s="1011"/>
      <c r="AL141" s="1013"/>
      <c r="AM141" s="24"/>
    </row>
    <row r="142" spans="1:39" ht="15" customHeight="1">
      <c r="A142" s="654"/>
      <c r="B142" s="846"/>
      <c r="C142" s="1010"/>
      <c r="D142" s="1010" t="str">
        <f>IF($B142="","",VLOOKUP($B142,$AO$14:$BP$55,3,0))</f>
        <v/>
      </c>
      <c r="E142" s="1015"/>
      <c r="F142" s="386" t="str">
        <f>IF($B140="","",VLOOKUP($B140,$AO$14:$BP$63,11,0))</f>
        <v/>
      </c>
      <c r="G142" s="387" t="str">
        <f>IF($B140="","",VLOOKUP($B140,$AO$14:$BP$63,8,0))</f>
        <v/>
      </c>
      <c r="H142" s="388" t="str">
        <f>IF($B140="","",VLOOKUP($B140,$AO$14:$BP$63,14,0))</f>
        <v/>
      </c>
      <c r="I142" s="389" t="str">
        <f>IF($B140="","",VLOOKUP($B140,$AO$14:$BP$63,15,0))</f>
        <v/>
      </c>
      <c r="J142" s="390"/>
      <c r="K142" s="389" t="str">
        <f>IF($B140="","",VLOOKUP($B140,$AO$14:$BP$63,17,0))</f>
        <v/>
      </c>
      <c r="L142" s="654" t="str">
        <f>IF($B142="","",VLOOKUP($B142,$AO$14:$BP$55,13,0))</f>
        <v/>
      </c>
      <c r="M142" s="389" t="str">
        <f>IF($B140="","",VLOOKUP($B140,$AO$14:$BP$63,20,0))</f>
        <v/>
      </c>
      <c r="N142" s="391" t="str">
        <f>IF($B140="","",VLOOKUP($B140,$AO$14:$BP$63,24,0))</f>
        <v/>
      </c>
      <c r="O142" s="391" t="str">
        <f>IF($B140="","",VLOOKUP($B140,$AO$14:$BP$63,25,0))</f>
        <v/>
      </c>
      <c r="P142" s="690" t="str">
        <f t="shared" ref="P142:AD142" si="30">IF($B142="","",IF($BG145="","",VLOOKUP($B142,$AO$14:$BP$55,16,0)))</f>
        <v/>
      </c>
      <c r="Q142" s="690" t="str">
        <f t="shared" si="30"/>
        <v/>
      </c>
      <c r="R142" s="690" t="str">
        <f t="shared" si="30"/>
        <v/>
      </c>
      <c r="S142" s="690" t="str">
        <f t="shared" si="30"/>
        <v/>
      </c>
      <c r="T142" s="690" t="str">
        <f t="shared" si="30"/>
        <v/>
      </c>
      <c r="U142" s="690" t="str">
        <f t="shared" si="30"/>
        <v/>
      </c>
      <c r="V142" s="690" t="str">
        <f t="shared" si="30"/>
        <v/>
      </c>
      <c r="W142" s="690" t="str">
        <f t="shared" si="30"/>
        <v/>
      </c>
      <c r="X142" s="690" t="str">
        <f t="shared" si="30"/>
        <v/>
      </c>
      <c r="Y142" s="690" t="str">
        <f t="shared" si="30"/>
        <v/>
      </c>
      <c r="Z142" s="690" t="str">
        <f t="shared" si="30"/>
        <v/>
      </c>
      <c r="AA142" s="690" t="str">
        <f t="shared" si="30"/>
        <v/>
      </c>
      <c r="AB142" s="690" t="str">
        <f t="shared" si="30"/>
        <v/>
      </c>
      <c r="AC142" s="690" t="str">
        <f t="shared" si="30"/>
        <v/>
      </c>
      <c r="AD142" s="690" t="str">
        <f t="shared" si="30"/>
        <v/>
      </c>
      <c r="AE142" s="392"/>
      <c r="AF142" s="393" t="s">
        <v>442</v>
      </c>
      <c r="AG142" s="393"/>
      <c r="AH142" s="393" t="s">
        <v>443</v>
      </c>
      <c r="AI142" s="393"/>
      <c r="AJ142" s="394" t="s">
        <v>444</v>
      </c>
      <c r="AK142" s="1011"/>
      <c r="AL142" s="1014"/>
      <c r="AM142" s="24"/>
    </row>
    <row r="143" spans="1:39" ht="15" customHeight="1">
      <c r="A143" s="18"/>
      <c r="B143" s="97"/>
      <c r="C143" s="98"/>
      <c r="D143" s="98"/>
      <c r="E143" s="80"/>
      <c r="F143" s="99"/>
      <c r="G143" s="100"/>
      <c r="H143" s="90"/>
      <c r="I143" s="18"/>
      <c r="J143" s="24"/>
      <c r="K143" s="18"/>
      <c r="L143" s="18"/>
      <c r="M143" s="18"/>
      <c r="N143" s="18"/>
      <c r="O143" s="18"/>
      <c r="P143" s="90"/>
      <c r="Q143" s="90"/>
      <c r="R143" s="90"/>
      <c r="S143" s="90"/>
      <c r="T143" s="90"/>
      <c r="U143" s="90"/>
      <c r="V143" s="90"/>
      <c r="W143" s="90"/>
      <c r="X143" s="90"/>
      <c r="Y143" s="90"/>
      <c r="Z143" s="90"/>
      <c r="AA143" s="90"/>
      <c r="AB143" s="90"/>
      <c r="AC143" s="90"/>
      <c r="AD143" s="90"/>
      <c r="AE143" s="95"/>
      <c r="AF143" s="95"/>
      <c r="AG143" s="95"/>
      <c r="AH143" s="95"/>
      <c r="AI143" s="95"/>
      <c r="AJ143" s="95"/>
      <c r="AK143" s="101"/>
      <c r="AL143" s="102"/>
      <c r="AM143" s="24"/>
    </row>
    <row r="144" spans="1:39" ht="15" customHeight="1">
      <c r="A144" s="18"/>
      <c r="B144" s="97"/>
      <c r="C144" s="98"/>
      <c r="D144" s="98"/>
      <c r="E144" s="97"/>
      <c r="F144" s="99"/>
      <c r="G144" s="100"/>
      <c r="H144" s="24"/>
      <c r="I144" s="18"/>
      <c r="J144" s="24"/>
      <c r="K144" s="18"/>
      <c r="L144" s="18"/>
      <c r="M144" s="18"/>
      <c r="N144" s="18"/>
      <c r="O144" s="18"/>
      <c r="P144" s="24"/>
      <c r="Q144" s="24"/>
      <c r="R144" s="24"/>
      <c r="S144" s="24"/>
      <c r="T144" s="24"/>
      <c r="U144" s="24"/>
      <c r="V144" s="90"/>
      <c r="W144" s="90"/>
      <c r="X144" s="90"/>
      <c r="Y144" s="90"/>
      <c r="Z144" s="90"/>
      <c r="AA144" s="90"/>
      <c r="AB144" s="90"/>
      <c r="AC144" s="90"/>
      <c r="AD144" s="90"/>
      <c r="AE144" s="95"/>
      <c r="AF144" s="95"/>
      <c r="AG144" s="95"/>
      <c r="AH144" s="95"/>
      <c r="AI144" s="95"/>
      <c r="AJ144" s="95"/>
      <c r="AK144" s="101"/>
      <c r="AL144" s="102"/>
      <c r="AM144" s="24"/>
    </row>
    <row r="145" spans="1:84" ht="15" customHeight="1">
      <c r="B145" s="60" t="s">
        <v>117</v>
      </c>
      <c r="C145" s="1007" t="s">
        <v>583</v>
      </c>
      <c r="D145" s="1007"/>
      <c r="E145" s="1007"/>
      <c r="F145" s="1007"/>
      <c r="G145" s="1007"/>
      <c r="H145" s="1000" t="s">
        <v>468</v>
      </c>
      <c r="I145" s="1000"/>
      <c r="J145" s="1000"/>
      <c r="K145" s="1000"/>
      <c r="L145" s="1000"/>
      <c r="M145" s="1000"/>
      <c r="N145" s="1000"/>
      <c r="O145" s="1000"/>
      <c r="P145" s="1000"/>
      <c r="Q145" s="1000"/>
      <c r="R145" s="1000"/>
      <c r="S145" s="1000"/>
      <c r="T145" s="1000"/>
      <c r="U145" s="1000"/>
    </row>
    <row r="146" spans="1:84" ht="15" customHeight="1">
      <c r="B146" s="60"/>
      <c r="C146" s="1007"/>
      <c r="D146" s="1007"/>
      <c r="E146" s="1007"/>
      <c r="F146" s="1007"/>
      <c r="G146" s="1007"/>
      <c r="H146" s="1000"/>
      <c r="I146" s="1000"/>
      <c r="J146" s="1000"/>
      <c r="K146" s="1000"/>
      <c r="L146" s="1000"/>
      <c r="M146" s="1000"/>
      <c r="N146" s="1000"/>
      <c r="O146" s="1000"/>
      <c r="P146" s="1000"/>
      <c r="Q146" s="1000"/>
      <c r="R146" s="1000"/>
      <c r="S146" s="1000"/>
      <c r="T146" s="1000"/>
      <c r="U146" s="1000"/>
    </row>
    <row r="147" spans="1:84" ht="15" customHeight="1">
      <c r="A147" s="12"/>
      <c r="C147" s="1001" t="s">
        <v>582</v>
      </c>
      <c r="D147" s="1001"/>
      <c r="E147" s="1001"/>
      <c r="F147" s="1001"/>
      <c r="G147" s="1001"/>
      <c r="H147" s="1000" t="s">
        <v>678</v>
      </c>
      <c r="I147" s="1000"/>
      <c r="J147" s="1000"/>
      <c r="K147" s="1000"/>
      <c r="L147" s="1000"/>
      <c r="M147" s="1000"/>
      <c r="N147" s="1000"/>
      <c r="O147" s="1000"/>
      <c r="P147" s="1000"/>
      <c r="Q147" s="1000"/>
      <c r="R147" s="1000"/>
      <c r="S147" s="1000"/>
      <c r="T147" s="1000"/>
      <c r="U147" s="1000"/>
      <c r="V147" s="12"/>
      <c r="W147" s="12"/>
      <c r="X147" s="12"/>
      <c r="AD147" s="12"/>
      <c r="AE147" s="12"/>
      <c r="AF147" s="12"/>
      <c r="AG147" s="12"/>
      <c r="AH147" s="12"/>
      <c r="AI147" s="12"/>
      <c r="AJ147" s="12"/>
      <c r="AK147" s="12"/>
      <c r="AL147" s="12"/>
      <c r="AM147" s="12"/>
    </row>
    <row r="148" spans="1:84" ht="15" customHeight="1">
      <c r="A148" s="12"/>
      <c r="C148" s="1001"/>
      <c r="D148" s="1001"/>
      <c r="E148" s="1001"/>
      <c r="F148" s="1001"/>
      <c r="G148" s="1001"/>
      <c r="H148" s="1000"/>
      <c r="I148" s="1000"/>
      <c r="J148" s="1000"/>
      <c r="K148" s="1000"/>
      <c r="L148" s="1000"/>
      <c r="M148" s="1000"/>
      <c r="N148" s="1000"/>
      <c r="O148" s="1000"/>
      <c r="P148" s="1000"/>
      <c r="Q148" s="1000"/>
      <c r="R148" s="1000"/>
      <c r="S148" s="1000"/>
      <c r="T148" s="1000"/>
      <c r="U148" s="1000"/>
      <c r="V148" s="12"/>
      <c r="W148" s="12"/>
      <c r="X148" s="12"/>
      <c r="AD148" s="12"/>
      <c r="AE148" s="12"/>
      <c r="AF148" s="12"/>
      <c r="AG148" s="12"/>
      <c r="AH148" s="12"/>
      <c r="AI148" s="12"/>
      <c r="AJ148" s="12"/>
      <c r="AK148" s="12"/>
      <c r="AL148" s="12"/>
      <c r="AM148" s="12"/>
    </row>
    <row r="149" spans="1:84" ht="15" customHeight="1">
      <c r="A149" s="12"/>
      <c r="C149" s="94"/>
      <c r="D149" s="94"/>
      <c r="E149" s="94"/>
      <c r="F149" s="94"/>
      <c r="G149" s="94"/>
      <c r="H149" s="1000" t="s">
        <v>679</v>
      </c>
      <c r="I149" s="1000"/>
      <c r="J149" s="1000"/>
      <c r="K149" s="1000"/>
      <c r="L149" s="1000"/>
      <c r="M149" s="1000"/>
      <c r="N149" s="1000"/>
      <c r="O149" s="1000"/>
      <c r="P149" s="1000"/>
      <c r="Q149" s="1000"/>
      <c r="R149" s="1000"/>
      <c r="S149" s="1000"/>
      <c r="T149" s="1000"/>
      <c r="U149" s="1000"/>
      <c r="V149" s="12"/>
      <c r="W149" s="12"/>
      <c r="X149" s="12"/>
      <c r="AD149" s="12"/>
      <c r="AE149" s="12"/>
      <c r="AF149" s="12"/>
      <c r="AG149" s="12"/>
      <c r="AH149" s="12"/>
      <c r="AI149" s="12"/>
      <c r="AJ149" s="12"/>
      <c r="AK149" s="12"/>
      <c r="AL149" s="12"/>
      <c r="AM149" s="12"/>
    </row>
    <row r="150" spans="1:84" ht="15" customHeight="1">
      <c r="A150" s="12"/>
      <c r="C150" s="94"/>
      <c r="D150" s="94"/>
      <c r="E150" s="94"/>
      <c r="F150" s="94"/>
      <c r="G150" s="94"/>
      <c r="H150" s="1000"/>
      <c r="I150" s="1000"/>
      <c r="J150" s="1000"/>
      <c r="K150" s="1000"/>
      <c r="L150" s="1000"/>
      <c r="M150" s="1000"/>
      <c r="N150" s="1000"/>
      <c r="O150" s="1000"/>
      <c r="P150" s="1000"/>
      <c r="Q150" s="1000"/>
      <c r="R150" s="1000"/>
      <c r="S150" s="1000"/>
      <c r="T150" s="1000"/>
      <c r="U150" s="1000"/>
      <c r="V150" s="12"/>
      <c r="W150" s="12"/>
      <c r="X150" s="12"/>
      <c r="AD150" s="12"/>
      <c r="AE150" s="12"/>
      <c r="AF150" s="12"/>
      <c r="AG150" s="12"/>
      <c r="AH150" s="12"/>
      <c r="AI150" s="12"/>
      <c r="AJ150" s="12"/>
      <c r="AK150" s="12"/>
      <c r="AL150" s="12"/>
      <c r="AM150" s="12"/>
    </row>
    <row r="151" spans="1:84" ht="15" customHeight="1">
      <c r="A151" s="12"/>
      <c r="C151" s="93"/>
      <c r="D151" s="39"/>
      <c r="E151" s="39"/>
      <c r="F151" s="39"/>
      <c r="G151" s="94"/>
      <c r="H151" s="1001" t="s">
        <v>680</v>
      </c>
      <c r="I151" s="1001"/>
      <c r="J151" s="1001"/>
      <c r="K151" s="1001"/>
      <c r="L151" s="1001"/>
      <c r="M151" s="1001"/>
      <c r="N151" s="1001"/>
      <c r="O151" s="1001"/>
      <c r="P151" s="1001"/>
      <c r="Q151" s="1001"/>
      <c r="R151" s="1001"/>
      <c r="S151" s="1001"/>
      <c r="T151" s="1001"/>
      <c r="U151" s="1001"/>
      <c r="V151" s="12"/>
      <c r="W151" s="12"/>
      <c r="X151" s="12"/>
      <c r="AD151" s="12"/>
      <c r="AE151" s="12"/>
      <c r="AF151" s="12"/>
      <c r="AG151" s="12"/>
      <c r="AH151" s="12"/>
      <c r="AI151" s="12"/>
      <c r="AJ151" s="12"/>
      <c r="AK151" s="12"/>
      <c r="AL151" s="12"/>
      <c r="AM151" s="12"/>
    </row>
    <row r="152" spans="1:84" ht="15" customHeight="1">
      <c r="A152" s="12"/>
      <c r="C152" s="93"/>
      <c r="D152" s="39"/>
      <c r="E152" s="39"/>
      <c r="F152" s="39"/>
      <c r="G152" s="94"/>
      <c r="H152" s="1001"/>
      <c r="I152" s="1001"/>
      <c r="J152" s="1001"/>
      <c r="K152" s="1001"/>
      <c r="L152" s="1001"/>
      <c r="M152" s="1001"/>
      <c r="N152" s="1001"/>
      <c r="O152" s="1001"/>
      <c r="P152" s="1001"/>
      <c r="Q152" s="1001"/>
      <c r="R152" s="1001"/>
      <c r="S152" s="1001"/>
      <c r="T152" s="1001"/>
      <c r="U152" s="1001"/>
      <c r="V152" s="12"/>
      <c r="W152" s="12"/>
      <c r="X152" s="12"/>
      <c r="AD152" s="12"/>
      <c r="AE152" s="12"/>
      <c r="AF152" s="12"/>
      <c r="AG152" s="12"/>
      <c r="AH152" s="12"/>
      <c r="AI152" s="12"/>
      <c r="AJ152" s="12"/>
      <c r="AK152" s="12"/>
      <c r="AL152" s="12"/>
      <c r="AM152" s="12"/>
    </row>
    <row r="153" spans="1:84" ht="15" customHeight="1">
      <c r="A153" s="12"/>
      <c r="C153" s="93"/>
      <c r="D153" s="39"/>
      <c r="E153" s="39"/>
      <c r="F153" s="39"/>
      <c r="G153" s="94"/>
      <c r="H153" s="94"/>
      <c r="I153" s="94"/>
      <c r="J153" s="94"/>
      <c r="K153" s="94"/>
      <c r="L153" s="94"/>
      <c r="M153" s="94"/>
      <c r="N153" s="94"/>
      <c r="O153" s="94"/>
      <c r="P153" s="94"/>
      <c r="Q153" s="94"/>
      <c r="R153" s="94"/>
      <c r="S153" s="94"/>
      <c r="T153" s="94"/>
      <c r="U153" s="94"/>
      <c r="V153" s="12"/>
      <c r="W153" s="12"/>
      <c r="X153" s="12"/>
      <c r="AD153" s="12"/>
      <c r="AE153" s="12"/>
      <c r="AF153" s="12"/>
      <c r="AG153" s="12"/>
      <c r="AH153" s="12"/>
      <c r="AI153" s="12"/>
      <c r="AJ153" s="12"/>
      <c r="AK153" s="12"/>
      <c r="AL153" s="12"/>
      <c r="AM153" s="12"/>
    </row>
    <row r="154" spans="1:84" ht="26.25" customHeight="1">
      <c r="A154" s="1030" t="s">
        <v>450</v>
      </c>
      <c r="B154" s="1031"/>
      <c r="C154" s="1032"/>
      <c r="U154" s="66"/>
      <c r="X154" s="676" t="s">
        <v>447</v>
      </c>
      <c r="Y154" s="757"/>
      <c r="Z154" s="758"/>
      <c r="AA154" s="49"/>
      <c r="AB154" s="49"/>
      <c r="AC154" s="49"/>
      <c r="AD154" s="49"/>
      <c r="AE154" s="49"/>
      <c r="AF154" s="49"/>
      <c r="AG154" s="49"/>
      <c r="AH154" s="49"/>
      <c r="AI154" s="49"/>
      <c r="AJ154" s="49"/>
      <c r="AK154" s="49"/>
      <c r="AL154" s="228"/>
      <c r="AN154" s="12"/>
      <c r="BW154" s="12"/>
      <c r="BX154" s="12"/>
      <c r="BY154" s="12"/>
      <c r="BZ154" s="12"/>
      <c r="CA154" s="12"/>
      <c r="CB154" s="12"/>
      <c r="CC154" s="12"/>
      <c r="CD154" s="12"/>
      <c r="CE154" s="12"/>
      <c r="CF154" s="12"/>
    </row>
    <row r="155" spans="1:84" ht="26.25" customHeight="1">
      <c r="X155" s="762"/>
      <c r="Y155" s="763"/>
      <c r="Z155" s="764"/>
      <c r="AA155" s="229"/>
      <c r="AB155" s="229"/>
      <c r="AC155" s="229"/>
      <c r="AD155" s="229"/>
      <c r="AE155" s="229"/>
      <c r="AF155" s="229"/>
      <c r="AG155" s="229"/>
      <c r="AH155" s="229"/>
      <c r="AI155" s="229"/>
      <c r="AJ155" s="229"/>
      <c r="AK155" s="229"/>
      <c r="AL155" s="230"/>
    </row>
    <row r="156" spans="1:84" ht="26.25" customHeight="1">
      <c r="F156" s="1022" t="s">
        <v>104</v>
      </c>
      <c r="G156" s="1022"/>
      <c r="H156" s="1022"/>
      <c r="I156" s="1022"/>
      <c r="J156" s="1022"/>
      <c r="K156" s="1022"/>
      <c r="AB156" s="59"/>
      <c r="AC156" s="59"/>
      <c r="AD156" s="59"/>
      <c r="AE156" s="59"/>
      <c r="AF156" s="59"/>
      <c r="AG156" s="59"/>
      <c r="AH156" s="59"/>
      <c r="AI156" s="1023" t="str">
        <f>IF(初期入力!$E$11="","",初期入力!$E$11)</f>
        <v/>
      </c>
      <c r="AJ156" s="1024"/>
      <c r="AK156" s="1024"/>
      <c r="AL156" s="1024"/>
    </row>
    <row r="157" spans="1:84" ht="26.25" customHeight="1">
      <c r="I157" s="1028"/>
      <c r="J157" s="1029"/>
      <c r="K157" s="1029"/>
      <c r="AK157" s="79"/>
      <c r="AL157" s="78"/>
      <c r="AM157" s="78"/>
    </row>
    <row r="158" spans="1:84" ht="26.25" customHeight="1">
      <c r="C158" s="58" t="s">
        <v>50</v>
      </c>
      <c r="D158" s="1025" t="e">
        <f>IF(初期入力!#REF!="","",初期入力!#REF!)</f>
        <v>#REF!</v>
      </c>
      <c r="E158" s="1025"/>
      <c r="F158" s="1025"/>
      <c r="G158" s="1025"/>
      <c r="BW158" s="96"/>
      <c r="BX158" s="96"/>
    </row>
    <row r="159" spans="1:84" ht="26.25" customHeight="1">
      <c r="C159" s="58" t="s">
        <v>105</v>
      </c>
      <c r="D159" s="1026" t="e">
        <f>IF(初期入力!#REF!="","",初期入力!#REF!)</f>
        <v>#REF!</v>
      </c>
      <c r="E159" s="1026"/>
      <c r="F159" s="1026"/>
      <c r="G159" s="1026"/>
      <c r="H159" t="s">
        <v>805</v>
      </c>
      <c r="R159" s="58"/>
      <c r="U159" s="1033" t="s">
        <v>727</v>
      </c>
      <c r="V159" s="1033"/>
      <c r="W159" s="1033"/>
      <c r="X159" s="1033"/>
      <c r="Y159" s="1033"/>
      <c r="Z159" s="1027" t="str">
        <f>IF(初期入力!$E$17="","",初期入力!$E$17)</f>
        <v/>
      </c>
      <c r="AA159" s="1027"/>
      <c r="AB159" s="1027"/>
      <c r="AC159" s="1027"/>
      <c r="AD159" s="1027"/>
      <c r="AE159" s="1027"/>
      <c r="AF159" s="1027"/>
      <c r="AG159" s="1027"/>
      <c r="AH159" s="1027"/>
      <c r="AI159" s="1027"/>
      <c r="AJ159" s="1027"/>
      <c r="AK159" s="1027"/>
      <c r="AL159" s="402" t="s">
        <v>805</v>
      </c>
      <c r="BW159" s="94"/>
      <c r="BX159" s="94"/>
    </row>
    <row r="160" spans="1:84" ht="26.25" customHeight="1">
      <c r="R160" s="58"/>
      <c r="W160" s="55"/>
      <c r="X160" s="55"/>
      <c r="Y160" s="55"/>
      <c r="Z160" s="55"/>
      <c r="AA160" s="55"/>
      <c r="AB160" s="55"/>
      <c r="AC160" s="55"/>
      <c r="AD160" s="55"/>
      <c r="AE160" s="55"/>
      <c r="AF160" s="55"/>
      <c r="AG160" s="55"/>
      <c r="AH160" s="55"/>
      <c r="AI160" s="53"/>
      <c r="BW160" s="94"/>
      <c r="BX160" s="94"/>
    </row>
    <row r="161" spans="1:39" ht="12" customHeight="1">
      <c r="A161" s="605" t="s">
        <v>676</v>
      </c>
      <c r="B161" s="1019" t="s">
        <v>446</v>
      </c>
      <c r="C161" s="335" t="s">
        <v>106</v>
      </c>
      <c r="D161" s="654" t="s">
        <v>439</v>
      </c>
      <c r="E161" s="654" t="s">
        <v>438</v>
      </c>
      <c r="F161" s="654" t="s">
        <v>107</v>
      </c>
      <c r="G161" s="654" t="s">
        <v>108</v>
      </c>
      <c r="H161" s="654" t="s">
        <v>485</v>
      </c>
      <c r="I161" s="1019" t="s">
        <v>820</v>
      </c>
      <c r="J161" s="279"/>
      <c r="K161" s="1019" t="s">
        <v>109</v>
      </c>
      <c r="L161" s="1021" t="s">
        <v>441</v>
      </c>
      <c r="M161" s="1019" t="s">
        <v>577</v>
      </c>
      <c r="N161" s="1036" t="s">
        <v>614</v>
      </c>
      <c r="O161" s="1036"/>
      <c r="P161" s="654" t="s">
        <v>110</v>
      </c>
      <c r="Q161" s="654"/>
      <c r="R161" s="654"/>
      <c r="S161" s="654"/>
      <c r="T161" s="654"/>
      <c r="U161" s="654"/>
      <c r="V161" s="654"/>
      <c r="W161" s="654"/>
      <c r="X161" s="654"/>
      <c r="Y161" s="654"/>
      <c r="Z161" s="654"/>
      <c r="AA161" s="654"/>
      <c r="AB161" s="654"/>
      <c r="AC161" s="654"/>
      <c r="AD161" s="654"/>
      <c r="AE161" s="624" t="s">
        <v>448</v>
      </c>
      <c r="AF161" s="625"/>
      <c r="AG161" s="625"/>
      <c r="AH161" s="625"/>
      <c r="AI161" s="625"/>
      <c r="AJ161" s="626"/>
      <c r="AK161" s="1034" t="s">
        <v>730</v>
      </c>
      <c r="AL161" s="1038" t="s">
        <v>579</v>
      </c>
      <c r="AM161" s="18"/>
    </row>
    <row r="162" spans="1:39" ht="12" customHeight="1">
      <c r="A162" s="605"/>
      <c r="B162" s="1019"/>
      <c r="C162" s="1037" t="s">
        <v>111</v>
      </c>
      <c r="D162" s="654"/>
      <c r="E162" s="654"/>
      <c r="F162" s="957"/>
      <c r="G162" s="957"/>
      <c r="H162" s="957"/>
      <c r="I162" s="1020"/>
      <c r="J162" s="300"/>
      <c r="K162" s="1020"/>
      <c r="L162" s="1021"/>
      <c r="M162" s="1020"/>
      <c r="N162" s="1035" t="s">
        <v>677</v>
      </c>
      <c r="O162" s="1035"/>
      <c r="P162" s="957"/>
      <c r="Q162" s="957"/>
      <c r="R162" s="957"/>
      <c r="S162" s="957"/>
      <c r="T162" s="957"/>
      <c r="U162" s="957"/>
      <c r="V162" s="957"/>
      <c r="W162" s="957"/>
      <c r="X162" s="957"/>
      <c r="Y162" s="957"/>
      <c r="Z162" s="957"/>
      <c r="AA162" s="957"/>
      <c r="AB162" s="957"/>
      <c r="AC162" s="957"/>
      <c r="AD162" s="957"/>
      <c r="AE162" s="337"/>
      <c r="AF162" s="338"/>
      <c r="AG162" s="338"/>
      <c r="AH162" s="338"/>
      <c r="AI162" s="338"/>
      <c r="AJ162" s="339"/>
      <c r="AK162" s="1034"/>
      <c r="AL162" s="1039"/>
      <c r="AM162" s="18"/>
    </row>
    <row r="163" spans="1:39" ht="12" customHeight="1">
      <c r="A163" s="605"/>
      <c r="B163" s="1019"/>
      <c r="C163" s="654"/>
      <c r="D163" s="654"/>
      <c r="E163" s="654"/>
      <c r="F163" s="302" t="s">
        <v>112</v>
      </c>
      <c r="G163" s="302" t="s">
        <v>113</v>
      </c>
      <c r="H163" s="302" t="s">
        <v>440</v>
      </c>
      <c r="I163" s="336" t="s">
        <v>820</v>
      </c>
      <c r="J163" s="302"/>
      <c r="K163" s="336" t="s">
        <v>114</v>
      </c>
      <c r="L163" s="605"/>
      <c r="M163" s="336" t="s">
        <v>576</v>
      </c>
      <c r="N163" s="1017" t="s">
        <v>612</v>
      </c>
      <c r="O163" s="1017"/>
      <c r="P163" s="1018" t="s">
        <v>578</v>
      </c>
      <c r="Q163" s="1018"/>
      <c r="R163" s="1018"/>
      <c r="S163" s="1018"/>
      <c r="T163" s="1018"/>
      <c r="U163" s="1041" t="s">
        <v>115</v>
      </c>
      <c r="V163" s="1041"/>
      <c r="W163" s="1041"/>
      <c r="X163" s="1041"/>
      <c r="Y163" s="1041"/>
      <c r="Z163" s="1041" t="s">
        <v>116</v>
      </c>
      <c r="AA163" s="1041"/>
      <c r="AB163" s="1041"/>
      <c r="AC163" s="1041"/>
      <c r="AD163" s="1041"/>
      <c r="AE163" s="723" t="s">
        <v>449</v>
      </c>
      <c r="AF163" s="642"/>
      <c r="AG163" s="642"/>
      <c r="AH163" s="642"/>
      <c r="AI163" s="642"/>
      <c r="AJ163" s="643"/>
      <c r="AK163" s="1034"/>
      <c r="AL163" s="1040"/>
      <c r="AM163" s="18"/>
    </row>
    <row r="164" spans="1:39" ht="15" customHeight="1">
      <c r="A164" s="654">
        <f>A140+1</f>
        <v>31</v>
      </c>
      <c r="B164" s="846"/>
      <c r="C164" s="395" t="str">
        <f>IF($B164="","",VLOOKUP($B164,$AO$14:$BP$63,5,0))</f>
        <v/>
      </c>
      <c r="D164" s="1010" t="str">
        <f>IF($B164="","",VLOOKUP($B164,$AO$14:$BP$63,6,0))</f>
        <v/>
      </c>
      <c r="E164" s="1015"/>
      <c r="F164" s="1008" t="str">
        <f>IF($B164="","",VLOOKUP($B164,$AO$14:$BP$63,9,0))</f>
        <v/>
      </c>
      <c r="G164" s="1008" t="str">
        <f>IF($B164="","",VLOOKUP($B164,$AO$14:$BP$63,7,0))</f>
        <v/>
      </c>
      <c r="H164" s="1005" t="str">
        <f>IF($B164="","",VLOOKUP($B164,$AO$14:$BP$63,12,0))</f>
        <v/>
      </c>
      <c r="I164" s="654" t="str">
        <f>IF($B164="","",VLOOKUP($B164,$AO$14:$BP$63,13,0))</f>
        <v/>
      </c>
      <c r="J164" s="226"/>
      <c r="K164" s="1003" t="str">
        <f>IF($B164="","",VLOOKUP($B164,$AO$14:$BP$63,16,0))</f>
        <v/>
      </c>
      <c r="L164" s="1002" t="str">
        <f>IF($B164="","",VLOOKUP($B164,$AO$14:$BP$63,18,0))</f>
        <v/>
      </c>
      <c r="M164" s="1003" t="str">
        <f>IF($B164="","",VLOOKUP($B164,$AO$14:$BP$63,19,0))</f>
        <v/>
      </c>
      <c r="N164" s="396" t="str">
        <f>IF($B164="","",VLOOKUP($B164,$AO$14:$BP$63,21,0))</f>
        <v/>
      </c>
      <c r="O164" s="396" t="str">
        <f>IF($B164="","",VLOOKUP($B164,$AO$14:$BP$63,22,0))</f>
        <v/>
      </c>
      <c r="P164" s="690" t="str">
        <f>IF($B164="","",VLOOKUP($B164,$AO$14:$BP$63,26,0))</f>
        <v/>
      </c>
      <c r="Q164" s="690" t="str">
        <f>IF($B164="","",IF($BG167="","",VLOOKUP($B164,$AO$14:$BP$55,16,0)))</f>
        <v/>
      </c>
      <c r="R164" s="690" t="str">
        <f>IF($B164="","",IF($BG167="","",VLOOKUP($B164,$AO$14:$BP$55,16,0)))</f>
        <v/>
      </c>
      <c r="S164" s="690" t="str">
        <f>IF($B164="","",IF($BG167="","",VLOOKUP($B164,$AO$14:$BP$55,16,0)))</f>
        <v/>
      </c>
      <c r="T164" s="690" t="str">
        <f>IF($B164="","",IF($BG167="","",VLOOKUP($B164,$AO$14:$BP$55,16,0)))</f>
        <v/>
      </c>
      <c r="U164" s="690" t="str">
        <f>IF($B164="","",VLOOKUP($B164,$AO$14:$BP$63,27,0))</f>
        <v/>
      </c>
      <c r="V164" s="690" t="str">
        <f>IF($B164="","",IF($BG167="","",VLOOKUP($B164,$AO$14:$BP$55,16,0)))</f>
        <v/>
      </c>
      <c r="W164" s="690" t="str">
        <f>IF($B164="","",IF($BG167="","",VLOOKUP($B164,$AO$14:$BP$55,16,0)))</f>
        <v/>
      </c>
      <c r="X164" s="690" t="str">
        <f>IF($B164="","",IF($BG167="","",VLOOKUP($B164,$AO$14:$BP$55,16,0)))</f>
        <v/>
      </c>
      <c r="Y164" s="690" t="str">
        <f>IF($B164="","",IF($BG167="","",VLOOKUP($B164,$AO$14:$BP$55,16,0)))</f>
        <v/>
      </c>
      <c r="Z164" s="690" t="str">
        <f>IF($B164="","",VLOOKUP($B164,$AO$14:$BP$63,28,0))</f>
        <v/>
      </c>
      <c r="AA164" s="690" t="str">
        <f>IF($B164="","",IF($BG167="","",VLOOKUP($B164,$AO$14:$BP$55,16,0)))</f>
        <v/>
      </c>
      <c r="AB164" s="690" t="str">
        <f>IF($B164="","",IF($BG167="","",VLOOKUP($B164,$AO$14:$BP$55,16,0)))</f>
        <v/>
      </c>
      <c r="AC164" s="690" t="str">
        <f>IF($B164="","",IF($BG167="","",VLOOKUP($B164,$AO$14:$BP$55,16,0)))</f>
        <v/>
      </c>
      <c r="AD164" s="690" t="str">
        <f>IF($B164="","",IF($BG167="","",VLOOKUP($B164,$AO$14:$BP$55,16,0)))</f>
        <v/>
      </c>
      <c r="AE164" s="376"/>
      <c r="AF164" s="377" t="s">
        <v>442</v>
      </c>
      <c r="AG164" s="377"/>
      <c r="AH164" s="377" t="s">
        <v>443</v>
      </c>
      <c r="AI164" s="377"/>
      <c r="AJ164" s="378" t="s">
        <v>444</v>
      </c>
      <c r="AK164" s="1011" t="s">
        <v>729</v>
      </c>
      <c r="AL164" s="1012" t="s">
        <v>728</v>
      </c>
      <c r="AM164" s="24"/>
    </row>
    <row r="165" spans="1:39" ht="15" customHeight="1">
      <c r="A165" s="654"/>
      <c r="B165" s="846"/>
      <c r="C165" s="1016" t="str">
        <f>IF($B164="","",VLOOKUP($B164,$AO$14:$BP$63,4,0))</f>
        <v/>
      </c>
      <c r="D165" s="1010"/>
      <c r="E165" s="1015"/>
      <c r="F165" s="1009"/>
      <c r="G165" s="1009"/>
      <c r="H165" s="1006"/>
      <c r="I165" s="957"/>
      <c r="J165" s="305"/>
      <c r="K165" s="1004"/>
      <c r="L165" s="1002"/>
      <c r="M165" s="1004"/>
      <c r="N165" s="397" t="str">
        <f>IF($B164="","",VLOOKUP($B164,$AO$14:$BP$63,23,0))</f>
        <v/>
      </c>
      <c r="O165" s="397" t="s">
        <v>686</v>
      </c>
      <c r="P165" s="690"/>
      <c r="Q165" s="690"/>
      <c r="R165" s="690"/>
      <c r="S165" s="690"/>
      <c r="T165" s="690"/>
      <c r="U165" s="690"/>
      <c r="V165" s="690"/>
      <c r="W165" s="690"/>
      <c r="X165" s="690"/>
      <c r="Y165" s="690"/>
      <c r="Z165" s="690"/>
      <c r="AA165" s="690"/>
      <c r="AB165" s="690"/>
      <c r="AC165" s="690"/>
      <c r="AD165" s="690"/>
      <c r="AE165" s="398"/>
      <c r="AF165" s="399"/>
      <c r="AG165" s="399"/>
      <c r="AH165" s="399"/>
      <c r="AI165" s="399"/>
      <c r="AJ165" s="400"/>
      <c r="AK165" s="1011"/>
      <c r="AL165" s="1013"/>
      <c r="AM165" s="24"/>
    </row>
    <row r="166" spans="1:39" ht="15" customHeight="1">
      <c r="A166" s="654"/>
      <c r="B166" s="846"/>
      <c r="C166" s="1010"/>
      <c r="D166" s="1010" t="str">
        <f>IF($B166="","",VLOOKUP($B166,$AO$14:$BP$55,3,0))</f>
        <v/>
      </c>
      <c r="E166" s="1015"/>
      <c r="F166" s="386" t="str">
        <f>IF($B164="","",VLOOKUP($B164,$AO$14:$BP$63,11,0))</f>
        <v/>
      </c>
      <c r="G166" s="387" t="str">
        <f>IF($B164="","",VLOOKUP($B164,$AO$14:$BP$63,8,0))</f>
        <v/>
      </c>
      <c r="H166" s="388" t="str">
        <f>IF($B164="","",VLOOKUP($B164,$AO$14:$BP$63,14,0))</f>
        <v/>
      </c>
      <c r="I166" s="389" t="str">
        <f>IF($B164="","",VLOOKUP($B164,$AO$14:$BP$63,15,0))</f>
        <v/>
      </c>
      <c r="J166" s="390"/>
      <c r="K166" s="389" t="str">
        <f>IF($B164="","",VLOOKUP($B164,$AO$14:$BP$63,17,0))</f>
        <v/>
      </c>
      <c r="L166" s="654" t="str">
        <f>IF($B166="","",VLOOKUP($B166,$AO$14:$BP$55,13,0))</f>
        <v/>
      </c>
      <c r="M166" s="389" t="str">
        <f>IF($B164="","",VLOOKUP($B164,$AO$14:$BP$63,20,0))</f>
        <v/>
      </c>
      <c r="N166" s="391" t="str">
        <f>IF($B164="","",VLOOKUP($B164,$AO$14:$BP$63,24,0))</f>
        <v/>
      </c>
      <c r="O166" s="391" t="str">
        <f>IF($B164="","",VLOOKUP($B164,$AO$14:$BP$63,25,0))</f>
        <v/>
      </c>
      <c r="P166" s="690" t="str">
        <f t="shared" ref="P166:AD166" si="31">IF($B166="","",IF($BG169="","",VLOOKUP($B166,$AO$14:$BP$55,16,0)))</f>
        <v/>
      </c>
      <c r="Q166" s="690" t="str">
        <f t="shared" si="31"/>
        <v/>
      </c>
      <c r="R166" s="690" t="str">
        <f t="shared" si="31"/>
        <v/>
      </c>
      <c r="S166" s="690" t="str">
        <f t="shared" si="31"/>
        <v/>
      </c>
      <c r="T166" s="690" t="str">
        <f t="shared" si="31"/>
        <v/>
      </c>
      <c r="U166" s="690" t="str">
        <f t="shared" si="31"/>
        <v/>
      </c>
      <c r="V166" s="690" t="str">
        <f t="shared" si="31"/>
        <v/>
      </c>
      <c r="W166" s="690" t="str">
        <f t="shared" si="31"/>
        <v/>
      </c>
      <c r="X166" s="690" t="str">
        <f t="shared" si="31"/>
        <v/>
      </c>
      <c r="Y166" s="690" t="str">
        <f t="shared" si="31"/>
        <v/>
      </c>
      <c r="Z166" s="690" t="str">
        <f t="shared" si="31"/>
        <v/>
      </c>
      <c r="AA166" s="690" t="str">
        <f t="shared" si="31"/>
        <v/>
      </c>
      <c r="AB166" s="690" t="str">
        <f t="shared" si="31"/>
        <v/>
      </c>
      <c r="AC166" s="690" t="str">
        <f t="shared" si="31"/>
        <v/>
      </c>
      <c r="AD166" s="690" t="str">
        <f t="shared" si="31"/>
        <v/>
      </c>
      <c r="AE166" s="392"/>
      <c r="AF166" s="393" t="s">
        <v>442</v>
      </c>
      <c r="AG166" s="393"/>
      <c r="AH166" s="393" t="s">
        <v>443</v>
      </c>
      <c r="AI166" s="393"/>
      <c r="AJ166" s="394" t="s">
        <v>444</v>
      </c>
      <c r="AK166" s="1011"/>
      <c r="AL166" s="1014"/>
      <c r="AM166" s="24"/>
    </row>
    <row r="167" spans="1:39" ht="15" customHeight="1">
      <c r="A167" s="654">
        <f>+A164+1</f>
        <v>32</v>
      </c>
      <c r="B167" s="846"/>
      <c r="C167" s="395" t="str">
        <f>IF($B167="","",VLOOKUP($B167,$AO$14:$BP$63,5,0))</f>
        <v/>
      </c>
      <c r="D167" s="1010" t="str">
        <f>IF($B167="","",VLOOKUP($B167,$AO$14:$BP$63,6,0))</f>
        <v/>
      </c>
      <c r="E167" s="1015"/>
      <c r="F167" s="1008" t="str">
        <f>IF($B167="","",VLOOKUP($B167,$AO$14:$BP$63,9,0))</f>
        <v/>
      </c>
      <c r="G167" s="1008" t="str">
        <f>IF($B167="","",VLOOKUP($B167,$AO$14:$BP$63,7,0))</f>
        <v/>
      </c>
      <c r="H167" s="1005" t="str">
        <f>IF($B167="","",VLOOKUP($B167,$AO$14:$BP$63,12,0))</f>
        <v/>
      </c>
      <c r="I167" s="654" t="str">
        <f>IF($B167="","",VLOOKUP($B167,$AO$14:$BP$63,13,0))</f>
        <v/>
      </c>
      <c r="J167" s="226"/>
      <c r="K167" s="1003" t="str">
        <f>IF($B167="","",VLOOKUP($B167,$AO$14:$BP$63,16,0))</f>
        <v/>
      </c>
      <c r="L167" s="1002" t="str">
        <f>IF($B167="","",VLOOKUP($B167,$AO$14:$BP$63,18,0))</f>
        <v/>
      </c>
      <c r="M167" s="1003" t="str">
        <f>IF($B167="","",VLOOKUP($B167,$AO$14:$BP$63,19,0))</f>
        <v/>
      </c>
      <c r="N167" s="396" t="str">
        <f>IF($B167="","",VLOOKUP($B167,$AO$14:$BP$63,21,0))</f>
        <v/>
      </c>
      <c r="O167" s="396" t="str">
        <f>IF($B167="","",VLOOKUP($B167,$AO$14:$BP$63,22,0))</f>
        <v/>
      </c>
      <c r="P167" s="690" t="str">
        <f>IF($B167="","",VLOOKUP($B167,$AO$14:$BP$63,26,0))</f>
        <v/>
      </c>
      <c r="Q167" s="690" t="str">
        <f>IF($B167="","",IF($BG170="","",VLOOKUP($B167,$AO$14:$BP$55,16,0)))</f>
        <v/>
      </c>
      <c r="R167" s="690" t="str">
        <f>IF($B167="","",IF($BG170="","",VLOOKUP($B167,$AO$14:$BP$55,16,0)))</f>
        <v/>
      </c>
      <c r="S167" s="690" t="str">
        <f>IF($B167="","",IF($BG170="","",VLOOKUP($B167,$AO$14:$BP$55,16,0)))</f>
        <v/>
      </c>
      <c r="T167" s="690" t="str">
        <f>IF($B167="","",IF($BG170="","",VLOOKUP($B167,$AO$14:$BP$55,16,0)))</f>
        <v/>
      </c>
      <c r="U167" s="690" t="str">
        <f>IF($B167="","",VLOOKUP($B167,$AO$14:$BP$63,27,0))</f>
        <v/>
      </c>
      <c r="V167" s="690" t="str">
        <f>IF($B167="","",IF($BG170="","",VLOOKUP($B167,$AO$14:$BP$55,16,0)))</f>
        <v/>
      </c>
      <c r="W167" s="690" t="str">
        <f>IF($B167="","",IF($BG170="","",VLOOKUP($B167,$AO$14:$BP$55,16,0)))</f>
        <v/>
      </c>
      <c r="X167" s="690" t="str">
        <f>IF($B167="","",IF($BG170="","",VLOOKUP($B167,$AO$14:$BP$55,16,0)))</f>
        <v/>
      </c>
      <c r="Y167" s="690" t="str">
        <f>IF($B167="","",IF($BG170="","",VLOOKUP($B167,$AO$14:$BP$55,16,0)))</f>
        <v/>
      </c>
      <c r="Z167" s="690" t="str">
        <f>IF($B167="","",VLOOKUP($B167,$AO$14:$BP$63,28,0))</f>
        <v/>
      </c>
      <c r="AA167" s="690" t="str">
        <f>IF($B167="","",IF($BG170="","",VLOOKUP($B167,$AO$14:$BP$55,16,0)))</f>
        <v/>
      </c>
      <c r="AB167" s="690" t="str">
        <f>IF($B167="","",IF($BG170="","",VLOOKUP($B167,$AO$14:$BP$55,16,0)))</f>
        <v/>
      </c>
      <c r="AC167" s="690" t="str">
        <f>IF($B167="","",IF($BG170="","",VLOOKUP($B167,$AO$14:$BP$55,16,0)))</f>
        <v/>
      </c>
      <c r="AD167" s="690" t="str">
        <f>IF($B167="","",IF($BG170="","",VLOOKUP($B167,$AO$14:$BP$55,16,0)))</f>
        <v/>
      </c>
      <c r="AE167" s="376"/>
      <c r="AF167" s="377" t="s">
        <v>442</v>
      </c>
      <c r="AG167" s="377"/>
      <c r="AH167" s="377" t="s">
        <v>443</v>
      </c>
      <c r="AI167" s="377"/>
      <c r="AJ167" s="378" t="s">
        <v>444</v>
      </c>
      <c r="AK167" s="1011" t="s">
        <v>729</v>
      </c>
      <c r="AL167" s="1012" t="s">
        <v>728</v>
      </c>
      <c r="AM167" s="24"/>
    </row>
    <row r="168" spans="1:39" ht="15" customHeight="1">
      <c r="A168" s="654"/>
      <c r="B168" s="846"/>
      <c r="C168" s="1016" t="str">
        <f>IF($B167="","",VLOOKUP($B167,$AO$14:$BP$63,4,0))</f>
        <v/>
      </c>
      <c r="D168" s="1010"/>
      <c r="E168" s="1015"/>
      <c r="F168" s="1009"/>
      <c r="G168" s="1009"/>
      <c r="H168" s="1006"/>
      <c r="I168" s="957"/>
      <c r="J168" s="305"/>
      <c r="K168" s="1004"/>
      <c r="L168" s="1002"/>
      <c r="M168" s="1004"/>
      <c r="N168" s="397" t="str">
        <f>IF($B167="","",VLOOKUP($B167,$AO$14:$BP$63,23,0))</f>
        <v/>
      </c>
      <c r="O168" s="397" t="s">
        <v>686</v>
      </c>
      <c r="P168" s="690"/>
      <c r="Q168" s="690"/>
      <c r="R168" s="690"/>
      <c r="S168" s="690"/>
      <c r="T168" s="690"/>
      <c r="U168" s="690"/>
      <c r="V168" s="690"/>
      <c r="W168" s="690"/>
      <c r="X168" s="690"/>
      <c r="Y168" s="690"/>
      <c r="Z168" s="690"/>
      <c r="AA168" s="690"/>
      <c r="AB168" s="690"/>
      <c r="AC168" s="690"/>
      <c r="AD168" s="690"/>
      <c r="AE168" s="398"/>
      <c r="AF168" s="399"/>
      <c r="AG168" s="399"/>
      <c r="AH168" s="399"/>
      <c r="AI168" s="399"/>
      <c r="AJ168" s="400"/>
      <c r="AK168" s="1011"/>
      <c r="AL168" s="1013"/>
      <c r="AM168" s="24"/>
    </row>
    <row r="169" spans="1:39" ht="15" customHeight="1">
      <c r="A169" s="654"/>
      <c r="B169" s="846"/>
      <c r="C169" s="1010"/>
      <c r="D169" s="1010" t="str">
        <f>IF($B169="","",VLOOKUP($B169,$AO$14:$BP$55,3,0))</f>
        <v/>
      </c>
      <c r="E169" s="1015"/>
      <c r="F169" s="386" t="str">
        <f>IF($B167="","",VLOOKUP($B167,$AO$14:$BP$63,11,0))</f>
        <v/>
      </c>
      <c r="G169" s="387" t="str">
        <f>IF($B167="","",VLOOKUP($B167,$AO$14:$BP$63,8,0))</f>
        <v/>
      </c>
      <c r="H169" s="388" t="str">
        <f>IF($B167="","",VLOOKUP($B167,$AO$14:$BP$63,14,0))</f>
        <v/>
      </c>
      <c r="I169" s="389" t="str">
        <f>IF($B167="","",VLOOKUP($B167,$AO$14:$BP$63,15,0))</f>
        <v/>
      </c>
      <c r="J169" s="390"/>
      <c r="K169" s="389" t="str">
        <f>IF($B167="","",VLOOKUP($B167,$AO$14:$BP$63,17,0))</f>
        <v/>
      </c>
      <c r="L169" s="654" t="str">
        <f>IF($B169="","",VLOOKUP($B169,$AO$14:$BP$55,13,0))</f>
        <v/>
      </c>
      <c r="M169" s="389" t="str">
        <f>IF($B167="","",VLOOKUP($B167,$AO$14:$BP$63,20,0))</f>
        <v/>
      </c>
      <c r="N169" s="391" t="str">
        <f>IF($B167="","",VLOOKUP($B167,$AO$14:$BP$63,24,0))</f>
        <v/>
      </c>
      <c r="O169" s="391" t="str">
        <f>IF($B167="","",VLOOKUP($B167,$AO$14:$BP$63,25,0))</f>
        <v/>
      </c>
      <c r="P169" s="690" t="str">
        <f t="shared" ref="P169:AD169" si="32">IF($B169="","",IF($BG172="","",VLOOKUP($B169,$AO$14:$BP$55,16,0)))</f>
        <v/>
      </c>
      <c r="Q169" s="690" t="str">
        <f t="shared" si="32"/>
        <v/>
      </c>
      <c r="R169" s="690" t="str">
        <f t="shared" si="32"/>
        <v/>
      </c>
      <c r="S169" s="690" t="str">
        <f t="shared" si="32"/>
        <v/>
      </c>
      <c r="T169" s="690" t="str">
        <f t="shared" si="32"/>
        <v/>
      </c>
      <c r="U169" s="690" t="str">
        <f t="shared" si="32"/>
        <v/>
      </c>
      <c r="V169" s="690" t="str">
        <f t="shared" si="32"/>
        <v/>
      </c>
      <c r="W169" s="690" t="str">
        <f t="shared" si="32"/>
        <v/>
      </c>
      <c r="X169" s="690" t="str">
        <f t="shared" si="32"/>
        <v/>
      </c>
      <c r="Y169" s="690" t="str">
        <f t="shared" si="32"/>
        <v/>
      </c>
      <c r="Z169" s="690" t="str">
        <f t="shared" si="32"/>
        <v/>
      </c>
      <c r="AA169" s="690" t="str">
        <f t="shared" si="32"/>
        <v/>
      </c>
      <c r="AB169" s="690" t="str">
        <f t="shared" si="32"/>
        <v/>
      </c>
      <c r="AC169" s="690" t="str">
        <f t="shared" si="32"/>
        <v/>
      </c>
      <c r="AD169" s="690" t="str">
        <f t="shared" si="32"/>
        <v/>
      </c>
      <c r="AE169" s="392"/>
      <c r="AF169" s="393" t="s">
        <v>442</v>
      </c>
      <c r="AG169" s="393"/>
      <c r="AH169" s="393" t="s">
        <v>443</v>
      </c>
      <c r="AI169" s="393"/>
      <c r="AJ169" s="394" t="s">
        <v>444</v>
      </c>
      <c r="AK169" s="1011"/>
      <c r="AL169" s="1014"/>
      <c r="AM169" s="24"/>
    </row>
    <row r="170" spans="1:39" ht="15" customHeight="1">
      <c r="A170" s="654">
        <f>+A167+1</f>
        <v>33</v>
      </c>
      <c r="B170" s="846"/>
      <c r="C170" s="395" t="str">
        <f>IF($B170="","",VLOOKUP($B170,$AO$14:$BP$63,5,0))</f>
        <v/>
      </c>
      <c r="D170" s="1010" t="str">
        <f>IF($B170="","",VLOOKUP($B170,$AO$14:$BP$63,6,0))</f>
        <v/>
      </c>
      <c r="E170" s="1015"/>
      <c r="F170" s="1008" t="str">
        <f>IF($B170="","",VLOOKUP($B170,$AO$14:$BP$63,9,0))</f>
        <v/>
      </c>
      <c r="G170" s="1008" t="str">
        <f>IF($B170="","",VLOOKUP($B170,$AO$14:$BP$63,7,0))</f>
        <v/>
      </c>
      <c r="H170" s="1005" t="str">
        <f>IF($B170="","",VLOOKUP($B170,$AO$14:$BP$63,12,0))</f>
        <v/>
      </c>
      <c r="I170" s="654" t="str">
        <f>IF($B170="","",VLOOKUP($B170,$AO$14:$BP$63,13,0))</f>
        <v/>
      </c>
      <c r="J170" s="226"/>
      <c r="K170" s="1003" t="str">
        <f>IF($B170="","",VLOOKUP($B170,$AO$14:$BP$63,16,0))</f>
        <v/>
      </c>
      <c r="L170" s="1002" t="str">
        <f>IF($B170="","",VLOOKUP($B170,$AO$14:$BP$63,18,0))</f>
        <v/>
      </c>
      <c r="M170" s="1003" t="str">
        <f>IF($B170="","",VLOOKUP($B170,$AO$14:$BP$63,19,0))</f>
        <v/>
      </c>
      <c r="N170" s="396" t="str">
        <f>IF($B170="","",VLOOKUP($B170,$AO$14:$BP$63,21,0))</f>
        <v/>
      </c>
      <c r="O170" s="396" t="str">
        <f>IF($B170="","",VLOOKUP($B170,$AO$14:$BP$63,22,0))</f>
        <v/>
      </c>
      <c r="P170" s="690" t="str">
        <f>IF($B170="","",VLOOKUP($B170,$AO$14:$BP$63,26,0))</f>
        <v/>
      </c>
      <c r="Q170" s="690" t="str">
        <f>IF($B170="","",IF($BG173="","",VLOOKUP($B170,$AO$14:$BP$55,16,0)))</f>
        <v/>
      </c>
      <c r="R170" s="690" t="str">
        <f>IF($B170="","",IF($BG173="","",VLOOKUP($B170,$AO$14:$BP$55,16,0)))</f>
        <v/>
      </c>
      <c r="S170" s="690" t="str">
        <f>IF($B170="","",IF($BG173="","",VLOOKUP($B170,$AO$14:$BP$55,16,0)))</f>
        <v/>
      </c>
      <c r="T170" s="690" t="str">
        <f>IF($B170="","",IF($BG173="","",VLOOKUP($B170,$AO$14:$BP$55,16,0)))</f>
        <v/>
      </c>
      <c r="U170" s="690" t="str">
        <f>IF($B170="","",VLOOKUP($B170,$AO$14:$BP$63,27,0))</f>
        <v/>
      </c>
      <c r="V170" s="690" t="str">
        <f>IF($B170="","",IF($BG173="","",VLOOKUP($B170,$AO$14:$BP$55,16,0)))</f>
        <v/>
      </c>
      <c r="W170" s="690" t="str">
        <f>IF($B170="","",IF($BG173="","",VLOOKUP($B170,$AO$14:$BP$55,16,0)))</f>
        <v/>
      </c>
      <c r="X170" s="690" t="str">
        <f>IF($B170="","",IF($BG173="","",VLOOKUP($B170,$AO$14:$BP$55,16,0)))</f>
        <v/>
      </c>
      <c r="Y170" s="690" t="str">
        <f>IF($B170="","",IF($BG173="","",VLOOKUP($B170,$AO$14:$BP$55,16,0)))</f>
        <v/>
      </c>
      <c r="Z170" s="690" t="str">
        <f>IF($B170="","",VLOOKUP($B170,$AO$14:$BP$63,28,0))</f>
        <v/>
      </c>
      <c r="AA170" s="690" t="str">
        <f>IF($B170="","",IF($BG173="","",VLOOKUP($B170,$AO$14:$BP$55,16,0)))</f>
        <v/>
      </c>
      <c r="AB170" s="690" t="str">
        <f>IF($B170="","",IF($BG173="","",VLOOKUP($B170,$AO$14:$BP$55,16,0)))</f>
        <v/>
      </c>
      <c r="AC170" s="690" t="str">
        <f>IF($B170="","",IF($BG173="","",VLOOKUP($B170,$AO$14:$BP$55,16,0)))</f>
        <v/>
      </c>
      <c r="AD170" s="690" t="str">
        <f>IF($B170="","",IF($BG173="","",VLOOKUP($B170,$AO$14:$BP$55,16,0)))</f>
        <v/>
      </c>
      <c r="AE170" s="376"/>
      <c r="AF170" s="377" t="s">
        <v>442</v>
      </c>
      <c r="AG170" s="377"/>
      <c r="AH170" s="377" t="s">
        <v>443</v>
      </c>
      <c r="AI170" s="377"/>
      <c r="AJ170" s="378" t="s">
        <v>444</v>
      </c>
      <c r="AK170" s="1011" t="s">
        <v>729</v>
      </c>
      <c r="AL170" s="1012" t="s">
        <v>728</v>
      </c>
      <c r="AM170" s="24"/>
    </row>
    <row r="171" spans="1:39" ht="15" customHeight="1">
      <c r="A171" s="654"/>
      <c r="B171" s="846"/>
      <c r="C171" s="1016" t="str">
        <f>IF($B170="","",VLOOKUP($B170,$AO$14:$BP$63,4,0))</f>
        <v/>
      </c>
      <c r="D171" s="1010"/>
      <c r="E171" s="1015"/>
      <c r="F171" s="1009"/>
      <c r="G171" s="1009"/>
      <c r="H171" s="1006"/>
      <c r="I171" s="957"/>
      <c r="J171" s="305"/>
      <c r="K171" s="1004"/>
      <c r="L171" s="1002"/>
      <c r="M171" s="1004"/>
      <c r="N171" s="397" t="str">
        <f>IF($B170="","",VLOOKUP($B170,$AO$14:$BP$63,23,0))</f>
        <v/>
      </c>
      <c r="O171" s="397" t="s">
        <v>686</v>
      </c>
      <c r="P171" s="690"/>
      <c r="Q171" s="690"/>
      <c r="R171" s="690"/>
      <c r="S171" s="690"/>
      <c r="T171" s="690"/>
      <c r="U171" s="690"/>
      <c r="V171" s="690"/>
      <c r="W171" s="690"/>
      <c r="X171" s="690"/>
      <c r="Y171" s="690"/>
      <c r="Z171" s="690"/>
      <c r="AA171" s="690"/>
      <c r="AB171" s="690"/>
      <c r="AC171" s="690"/>
      <c r="AD171" s="690"/>
      <c r="AE171" s="398"/>
      <c r="AF171" s="399"/>
      <c r="AG171" s="399"/>
      <c r="AH171" s="399"/>
      <c r="AI171" s="399"/>
      <c r="AJ171" s="400"/>
      <c r="AK171" s="1011"/>
      <c r="AL171" s="1013"/>
      <c r="AM171" s="24"/>
    </row>
    <row r="172" spans="1:39" ht="15" customHeight="1">
      <c r="A172" s="654"/>
      <c r="B172" s="846"/>
      <c r="C172" s="1010"/>
      <c r="D172" s="1010" t="str">
        <f>IF($B172="","",VLOOKUP($B172,$AO$14:$BP$55,3,0))</f>
        <v/>
      </c>
      <c r="E172" s="1015"/>
      <c r="F172" s="386" t="str">
        <f>IF($B170="","",VLOOKUP($B170,$AO$14:$BP$63,11,0))</f>
        <v/>
      </c>
      <c r="G172" s="387" t="str">
        <f>IF($B170="","",VLOOKUP($B170,$AO$14:$BP$63,8,0))</f>
        <v/>
      </c>
      <c r="H172" s="388" t="str">
        <f>IF($B170="","",VLOOKUP($B170,$AO$14:$BP$63,14,0))</f>
        <v/>
      </c>
      <c r="I172" s="389" t="str">
        <f>IF($B170="","",VLOOKUP($B170,$AO$14:$BP$63,15,0))</f>
        <v/>
      </c>
      <c r="J172" s="390"/>
      <c r="K172" s="389" t="str">
        <f>IF($B170="","",VLOOKUP($B170,$AO$14:$BP$63,17,0))</f>
        <v/>
      </c>
      <c r="L172" s="654" t="str">
        <f>IF($B172="","",VLOOKUP($B172,$AO$14:$BP$55,13,0))</f>
        <v/>
      </c>
      <c r="M172" s="389" t="str">
        <f>IF($B170="","",VLOOKUP($B170,$AO$14:$BP$63,20,0))</f>
        <v/>
      </c>
      <c r="N172" s="391" t="str">
        <f>IF($B170="","",VLOOKUP($B170,$AO$14:$BP$63,24,0))</f>
        <v/>
      </c>
      <c r="O172" s="391" t="str">
        <f>IF($B170="","",VLOOKUP($B170,$AO$14:$BP$63,25,0))</f>
        <v/>
      </c>
      <c r="P172" s="690" t="str">
        <f t="shared" ref="P172:AD172" si="33">IF($B172="","",IF($BG175="","",VLOOKUP($B172,$AO$14:$BP$55,16,0)))</f>
        <v/>
      </c>
      <c r="Q172" s="690" t="str">
        <f t="shared" si="33"/>
        <v/>
      </c>
      <c r="R172" s="690" t="str">
        <f t="shared" si="33"/>
        <v/>
      </c>
      <c r="S172" s="690" t="str">
        <f t="shared" si="33"/>
        <v/>
      </c>
      <c r="T172" s="690" t="str">
        <f t="shared" si="33"/>
        <v/>
      </c>
      <c r="U172" s="690" t="str">
        <f t="shared" si="33"/>
        <v/>
      </c>
      <c r="V172" s="690" t="str">
        <f t="shared" si="33"/>
        <v/>
      </c>
      <c r="W172" s="690" t="str">
        <f t="shared" si="33"/>
        <v/>
      </c>
      <c r="X172" s="690" t="str">
        <f t="shared" si="33"/>
        <v/>
      </c>
      <c r="Y172" s="690" t="str">
        <f t="shared" si="33"/>
        <v/>
      </c>
      <c r="Z172" s="690" t="str">
        <f t="shared" si="33"/>
        <v/>
      </c>
      <c r="AA172" s="690" t="str">
        <f t="shared" si="33"/>
        <v/>
      </c>
      <c r="AB172" s="690" t="str">
        <f t="shared" si="33"/>
        <v/>
      </c>
      <c r="AC172" s="690" t="str">
        <f t="shared" si="33"/>
        <v/>
      </c>
      <c r="AD172" s="690" t="str">
        <f t="shared" si="33"/>
        <v/>
      </c>
      <c r="AE172" s="392"/>
      <c r="AF172" s="393" t="s">
        <v>442</v>
      </c>
      <c r="AG172" s="393"/>
      <c r="AH172" s="393" t="s">
        <v>443</v>
      </c>
      <c r="AI172" s="393"/>
      <c r="AJ172" s="394" t="s">
        <v>444</v>
      </c>
      <c r="AK172" s="1011"/>
      <c r="AL172" s="1014"/>
      <c r="AM172" s="24"/>
    </row>
    <row r="173" spans="1:39" ht="15" customHeight="1">
      <c r="A173" s="654">
        <f>+A170+1</f>
        <v>34</v>
      </c>
      <c r="B173" s="846"/>
      <c r="C173" s="395" t="str">
        <f>IF($B173="","",VLOOKUP($B173,$AO$14:$BP$63,5,0))</f>
        <v/>
      </c>
      <c r="D173" s="1010" t="str">
        <f>IF($B173="","",VLOOKUP($B173,$AO$14:$BP$63,6,0))</f>
        <v/>
      </c>
      <c r="E173" s="1015"/>
      <c r="F173" s="1008" t="str">
        <f>IF($B173="","",VLOOKUP($B173,$AO$14:$BP$63,9,0))</f>
        <v/>
      </c>
      <c r="G173" s="1008" t="str">
        <f>IF($B173="","",VLOOKUP($B173,$AO$14:$BP$63,7,0))</f>
        <v/>
      </c>
      <c r="H173" s="1005" t="str">
        <f>IF($B173="","",VLOOKUP($B173,$AO$14:$BP$63,12,0))</f>
        <v/>
      </c>
      <c r="I173" s="654" t="str">
        <f>IF($B173="","",VLOOKUP($B173,$AO$14:$BP$63,13,0))</f>
        <v/>
      </c>
      <c r="J173" s="226"/>
      <c r="K173" s="1003" t="str">
        <f>IF($B173="","",VLOOKUP($B173,$AO$14:$BP$63,16,0))</f>
        <v/>
      </c>
      <c r="L173" s="1002" t="str">
        <f>IF($B173="","",VLOOKUP($B173,$AO$14:$BP$63,18,0))</f>
        <v/>
      </c>
      <c r="M173" s="1003" t="str">
        <f>IF($B173="","",VLOOKUP($B173,$AO$14:$BP$63,19,0))</f>
        <v/>
      </c>
      <c r="N173" s="396" t="str">
        <f>IF($B173="","",VLOOKUP($B173,$AO$14:$BP$63,21,0))</f>
        <v/>
      </c>
      <c r="O173" s="396" t="str">
        <f>IF($B173="","",VLOOKUP($B173,$AO$14:$BP$63,22,0))</f>
        <v/>
      </c>
      <c r="P173" s="690" t="str">
        <f>IF($B173="","",VLOOKUP($B173,$AO$14:$BP$63,26,0))</f>
        <v/>
      </c>
      <c r="Q173" s="690" t="str">
        <f>IF($B173="","",IF($BG176="","",VLOOKUP($B173,$AO$14:$BP$55,16,0)))</f>
        <v/>
      </c>
      <c r="R173" s="690" t="str">
        <f>IF($B173="","",IF($BG176="","",VLOOKUP($B173,$AO$14:$BP$55,16,0)))</f>
        <v/>
      </c>
      <c r="S173" s="690" t="str">
        <f>IF($B173="","",IF($BG176="","",VLOOKUP($B173,$AO$14:$BP$55,16,0)))</f>
        <v/>
      </c>
      <c r="T173" s="690" t="str">
        <f>IF($B173="","",IF($BG176="","",VLOOKUP($B173,$AO$14:$BP$55,16,0)))</f>
        <v/>
      </c>
      <c r="U173" s="690" t="str">
        <f>IF($B173="","",VLOOKUP($B173,$AO$14:$BP$63,27,0))</f>
        <v/>
      </c>
      <c r="V173" s="690" t="str">
        <f>IF($B173="","",IF($BG176="","",VLOOKUP($B173,$AO$14:$BP$55,16,0)))</f>
        <v/>
      </c>
      <c r="W173" s="690" t="str">
        <f>IF($B173="","",IF($BG176="","",VLOOKUP($B173,$AO$14:$BP$55,16,0)))</f>
        <v/>
      </c>
      <c r="X173" s="690" t="str">
        <f>IF($B173="","",IF($BG176="","",VLOOKUP($B173,$AO$14:$BP$55,16,0)))</f>
        <v/>
      </c>
      <c r="Y173" s="690" t="str">
        <f>IF($B173="","",IF($BG176="","",VLOOKUP($B173,$AO$14:$BP$55,16,0)))</f>
        <v/>
      </c>
      <c r="Z173" s="690" t="str">
        <f>IF($B173="","",VLOOKUP($B173,$AO$14:$BP$63,28,0))</f>
        <v/>
      </c>
      <c r="AA173" s="690" t="str">
        <f>IF($B173="","",IF($BG176="","",VLOOKUP($B173,$AO$14:$BP$55,16,0)))</f>
        <v/>
      </c>
      <c r="AB173" s="690" t="str">
        <f>IF($B173="","",IF($BG176="","",VLOOKUP($B173,$AO$14:$BP$55,16,0)))</f>
        <v/>
      </c>
      <c r="AC173" s="690" t="str">
        <f>IF($B173="","",IF($BG176="","",VLOOKUP($B173,$AO$14:$BP$55,16,0)))</f>
        <v/>
      </c>
      <c r="AD173" s="690" t="str">
        <f>IF($B173="","",IF($BG176="","",VLOOKUP($B173,$AO$14:$BP$55,16,0)))</f>
        <v/>
      </c>
      <c r="AE173" s="376"/>
      <c r="AF173" s="377" t="s">
        <v>442</v>
      </c>
      <c r="AG173" s="377"/>
      <c r="AH173" s="377" t="s">
        <v>443</v>
      </c>
      <c r="AI173" s="377"/>
      <c r="AJ173" s="378" t="s">
        <v>444</v>
      </c>
      <c r="AK173" s="1011" t="s">
        <v>729</v>
      </c>
      <c r="AL173" s="1012" t="s">
        <v>728</v>
      </c>
      <c r="AM173" s="24"/>
    </row>
    <row r="174" spans="1:39" ht="15" customHeight="1">
      <c r="A174" s="654"/>
      <c r="B174" s="846"/>
      <c r="C174" s="1016" t="str">
        <f>IF($B173="","",VLOOKUP($B173,$AO$14:$BP$63,4,0))</f>
        <v/>
      </c>
      <c r="D174" s="1010"/>
      <c r="E174" s="1015"/>
      <c r="F174" s="1009"/>
      <c r="G174" s="1009"/>
      <c r="H174" s="1006"/>
      <c r="I174" s="957"/>
      <c r="J174" s="305"/>
      <c r="K174" s="1004"/>
      <c r="L174" s="1002"/>
      <c r="M174" s="1004"/>
      <c r="N174" s="397" t="str">
        <f>IF($B173="","",VLOOKUP($B173,$AO$14:$BP$63,23,0))</f>
        <v/>
      </c>
      <c r="O174" s="397" t="s">
        <v>686</v>
      </c>
      <c r="P174" s="690"/>
      <c r="Q174" s="690"/>
      <c r="R174" s="690"/>
      <c r="S174" s="690"/>
      <c r="T174" s="690"/>
      <c r="U174" s="690"/>
      <c r="V174" s="690"/>
      <c r="W174" s="690"/>
      <c r="X174" s="690"/>
      <c r="Y174" s="690"/>
      <c r="Z174" s="690"/>
      <c r="AA174" s="690"/>
      <c r="AB174" s="690"/>
      <c r="AC174" s="690"/>
      <c r="AD174" s="690"/>
      <c r="AE174" s="398"/>
      <c r="AF174" s="399"/>
      <c r="AG174" s="399"/>
      <c r="AH174" s="399"/>
      <c r="AI174" s="399"/>
      <c r="AJ174" s="400"/>
      <c r="AK174" s="1011"/>
      <c r="AL174" s="1013"/>
      <c r="AM174" s="24"/>
    </row>
    <row r="175" spans="1:39" ht="15" customHeight="1">
      <c r="A175" s="654"/>
      <c r="B175" s="846"/>
      <c r="C175" s="1010"/>
      <c r="D175" s="1010" t="str">
        <f>IF($B175="","",VLOOKUP($B175,$AO$14:$BP$55,3,0))</f>
        <v/>
      </c>
      <c r="E175" s="1015"/>
      <c r="F175" s="386" t="str">
        <f>IF($B173="","",VLOOKUP($B173,$AO$14:$BP$63,11,0))</f>
        <v/>
      </c>
      <c r="G175" s="387" t="str">
        <f>IF($B173="","",VLOOKUP($B173,$AO$14:$BP$63,8,0))</f>
        <v/>
      </c>
      <c r="H175" s="388" t="str">
        <f>IF($B173="","",VLOOKUP($B173,$AO$14:$BP$63,14,0))</f>
        <v/>
      </c>
      <c r="I175" s="389" t="str">
        <f>IF($B173="","",VLOOKUP($B173,$AO$14:$BP$63,15,0))</f>
        <v/>
      </c>
      <c r="J175" s="390"/>
      <c r="K175" s="389" t="str">
        <f>IF($B173="","",VLOOKUP($B173,$AO$14:$BP$63,17,0))</f>
        <v/>
      </c>
      <c r="L175" s="654" t="str">
        <f>IF($B175="","",VLOOKUP($B175,$AO$14:$BP$55,13,0))</f>
        <v/>
      </c>
      <c r="M175" s="389" t="str">
        <f>IF($B173="","",VLOOKUP($B173,$AO$14:$BP$63,20,0))</f>
        <v/>
      </c>
      <c r="N175" s="391" t="str">
        <f>IF($B173="","",VLOOKUP($B173,$AO$14:$BP$63,24,0))</f>
        <v/>
      </c>
      <c r="O175" s="391" t="str">
        <f>IF($B173="","",VLOOKUP($B173,$AO$14:$BP$63,25,0))</f>
        <v/>
      </c>
      <c r="P175" s="690" t="str">
        <f t="shared" ref="P175:AD175" si="34">IF($B175="","",IF($BG178="","",VLOOKUP($B175,$AO$14:$BP$55,16,0)))</f>
        <v/>
      </c>
      <c r="Q175" s="690" t="str">
        <f t="shared" si="34"/>
        <v/>
      </c>
      <c r="R175" s="690" t="str">
        <f t="shared" si="34"/>
        <v/>
      </c>
      <c r="S175" s="690" t="str">
        <f t="shared" si="34"/>
        <v/>
      </c>
      <c r="T175" s="690" t="str">
        <f t="shared" si="34"/>
        <v/>
      </c>
      <c r="U175" s="690" t="str">
        <f t="shared" si="34"/>
        <v/>
      </c>
      <c r="V175" s="690" t="str">
        <f t="shared" si="34"/>
        <v/>
      </c>
      <c r="W175" s="690" t="str">
        <f t="shared" si="34"/>
        <v/>
      </c>
      <c r="X175" s="690" t="str">
        <f t="shared" si="34"/>
        <v/>
      </c>
      <c r="Y175" s="690" t="str">
        <f t="shared" si="34"/>
        <v/>
      </c>
      <c r="Z175" s="690" t="str">
        <f t="shared" si="34"/>
        <v/>
      </c>
      <c r="AA175" s="690" t="str">
        <f t="shared" si="34"/>
        <v/>
      </c>
      <c r="AB175" s="690" t="str">
        <f t="shared" si="34"/>
        <v/>
      </c>
      <c r="AC175" s="690" t="str">
        <f t="shared" si="34"/>
        <v/>
      </c>
      <c r="AD175" s="690" t="str">
        <f t="shared" si="34"/>
        <v/>
      </c>
      <c r="AE175" s="392"/>
      <c r="AF175" s="393" t="s">
        <v>442</v>
      </c>
      <c r="AG175" s="393"/>
      <c r="AH175" s="393" t="s">
        <v>443</v>
      </c>
      <c r="AI175" s="393"/>
      <c r="AJ175" s="394" t="s">
        <v>444</v>
      </c>
      <c r="AK175" s="1011"/>
      <c r="AL175" s="1014"/>
      <c r="AM175" s="24"/>
    </row>
    <row r="176" spans="1:39" ht="15" customHeight="1">
      <c r="A176" s="654">
        <f>+A173+1</f>
        <v>35</v>
      </c>
      <c r="B176" s="846"/>
      <c r="C176" s="395" t="str">
        <f>IF($B176="","",VLOOKUP($B176,$AO$14:$BP$63,5,0))</f>
        <v/>
      </c>
      <c r="D176" s="1010" t="str">
        <f>IF($B176="","",VLOOKUP($B176,$AO$14:$BP$63,6,0))</f>
        <v/>
      </c>
      <c r="E176" s="1015"/>
      <c r="F176" s="1008" t="str">
        <f>IF($B176="","",VLOOKUP($B176,$AO$14:$BP$63,9,0))</f>
        <v/>
      </c>
      <c r="G176" s="1008" t="str">
        <f>IF($B176="","",VLOOKUP($B176,$AO$14:$BP$63,7,0))</f>
        <v/>
      </c>
      <c r="H176" s="1005" t="str">
        <f>IF($B176="","",VLOOKUP($B176,$AO$14:$BP$63,12,0))</f>
        <v/>
      </c>
      <c r="I176" s="654" t="str">
        <f>IF($B176="","",VLOOKUP($B176,$AO$14:$BP$63,13,0))</f>
        <v/>
      </c>
      <c r="J176" s="226"/>
      <c r="K176" s="1003" t="str">
        <f>IF($B176="","",VLOOKUP($B176,$AO$14:$BP$63,16,0))</f>
        <v/>
      </c>
      <c r="L176" s="1002" t="str">
        <f>IF($B176="","",VLOOKUP($B176,$AO$14:$BP$63,18,0))</f>
        <v/>
      </c>
      <c r="M176" s="1003" t="str">
        <f>IF($B176="","",VLOOKUP($B176,$AO$14:$BP$63,19,0))</f>
        <v/>
      </c>
      <c r="N176" s="396" t="str">
        <f>IF($B176="","",VLOOKUP($B176,$AO$14:$BP$63,21,0))</f>
        <v/>
      </c>
      <c r="O176" s="396" t="str">
        <f>IF($B176="","",VLOOKUP($B176,$AO$14:$BP$63,22,0))</f>
        <v/>
      </c>
      <c r="P176" s="690" t="str">
        <f>IF($B176="","",VLOOKUP($B176,$AO$14:$BP$63,26,0))</f>
        <v/>
      </c>
      <c r="Q176" s="690" t="str">
        <f>IF($B176="","",IF($BG179="","",VLOOKUP($B176,$AO$14:$BP$55,16,0)))</f>
        <v/>
      </c>
      <c r="R176" s="690" t="str">
        <f>IF($B176="","",IF($BG179="","",VLOOKUP($B176,$AO$14:$BP$55,16,0)))</f>
        <v/>
      </c>
      <c r="S176" s="690" t="str">
        <f>IF($B176="","",IF($BG179="","",VLOOKUP($B176,$AO$14:$BP$55,16,0)))</f>
        <v/>
      </c>
      <c r="T176" s="690" t="str">
        <f>IF($B176="","",IF($BG179="","",VLOOKUP($B176,$AO$14:$BP$55,16,0)))</f>
        <v/>
      </c>
      <c r="U176" s="690" t="str">
        <f>IF($B176="","",VLOOKUP($B176,$AO$14:$BP$63,27,0))</f>
        <v/>
      </c>
      <c r="V176" s="690" t="str">
        <f>IF($B176="","",IF($BG179="","",VLOOKUP($B176,$AO$14:$BP$55,16,0)))</f>
        <v/>
      </c>
      <c r="W176" s="690" t="str">
        <f>IF($B176="","",IF($BG179="","",VLOOKUP($B176,$AO$14:$BP$55,16,0)))</f>
        <v/>
      </c>
      <c r="X176" s="690" t="str">
        <f>IF($B176="","",IF($BG179="","",VLOOKUP($B176,$AO$14:$BP$55,16,0)))</f>
        <v/>
      </c>
      <c r="Y176" s="690" t="str">
        <f>IF($B176="","",IF($BG179="","",VLOOKUP($B176,$AO$14:$BP$55,16,0)))</f>
        <v/>
      </c>
      <c r="Z176" s="690" t="str">
        <f>IF($B176="","",VLOOKUP($B176,$AO$14:$BP$63,28,0))</f>
        <v/>
      </c>
      <c r="AA176" s="690" t="str">
        <f>IF($B176="","",IF($BG179="","",VLOOKUP($B176,$AO$14:$BP$55,16,0)))</f>
        <v/>
      </c>
      <c r="AB176" s="690" t="str">
        <f>IF($B176="","",IF($BG179="","",VLOOKUP($B176,$AO$14:$BP$55,16,0)))</f>
        <v/>
      </c>
      <c r="AC176" s="690" t="str">
        <f>IF($B176="","",IF($BG179="","",VLOOKUP($B176,$AO$14:$BP$55,16,0)))</f>
        <v/>
      </c>
      <c r="AD176" s="690" t="str">
        <f>IF($B176="","",IF($BG179="","",VLOOKUP($B176,$AO$14:$BP$55,16,0)))</f>
        <v/>
      </c>
      <c r="AE176" s="376"/>
      <c r="AF176" s="377" t="s">
        <v>442</v>
      </c>
      <c r="AG176" s="377"/>
      <c r="AH176" s="377" t="s">
        <v>443</v>
      </c>
      <c r="AI176" s="377"/>
      <c r="AJ176" s="378" t="s">
        <v>444</v>
      </c>
      <c r="AK176" s="1011" t="s">
        <v>729</v>
      </c>
      <c r="AL176" s="1012" t="s">
        <v>728</v>
      </c>
      <c r="AM176" s="24"/>
    </row>
    <row r="177" spans="1:39" ht="15" customHeight="1">
      <c r="A177" s="654"/>
      <c r="B177" s="846"/>
      <c r="C177" s="1016" t="str">
        <f>IF($B176="","",VLOOKUP($B176,$AO$14:$BP$63,4,0))</f>
        <v/>
      </c>
      <c r="D177" s="1010"/>
      <c r="E177" s="1015"/>
      <c r="F177" s="1009"/>
      <c r="G177" s="1009"/>
      <c r="H177" s="1006"/>
      <c r="I177" s="957"/>
      <c r="J177" s="305"/>
      <c r="K177" s="1004"/>
      <c r="L177" s="1002"/>
      <c r="M177" s="1004"/>
      <c r="N177" s="397" t="str">
        <f>IF($B176="","",VLOOKUP($B176,$AO$14:$BP$63,23,0))</f>
        <v/>
      </c>
      <c r="O177" s="397" t="s">
        <v>686</v>
      </c>
      <c r="P177" s="690"/>
      <c r="Q177" s="690"/>
      <c r="R177" s="690"/>
      <c r="S177" s="690"/>
      <c r="T177" s="690"/>
      <c r="U177" s="690"/>
      <c r="V177" s="690"/>
      <c r="W177" s="690"/>
      <c r="X177" s="690"/>
      <c r="Y177" s="690"/>
      <c r="Z177" s="690"/>
      <c r="AA177" s="690"/>
      <c r="AB177" s="690"/>
      <c r="AC177" s="690"/>
      <c r="AD177" s="690"/>
      <c r="AE177" s="398"/>
      <c r="AF177" s="399"/>
      <c r="AG177" s="399"/>
      <c r="AH177" s="399"/>
      <c r="AI177" s="399"/>
      <c r="AJ177" s="400"/>
      <c r="AK177" s="1011"/>
      <c r="AL177" s="1013"/>
      <c r="AM177" s="24"/>
    </row>
    <row r="178" spans="1:39" ht="15" customHeight="1">
      <c r="A178" s="654"/>
      <c r="B178" s="846"/>
      <c r="C178" s="1010"/>
      <c r="D178" s="1010" t="str">
        <f>IF($B178="","",VLOOKUP($B178,$AO$14:$BP$55,3,0))</f>
        <v/>
      </c>
      <c r="E178" s="1015"/>
      <c r="F178" s="386" t="str">
        <f>IF($B176="","",VLOOKUP($B176,$AO$14:$BP$63,11,0))</f>
        <v/>
      </c>
      <c r="G178" s="387" t="str">
        <f>IF($B176="","",VLOOKUP($B176,$AO$14:$BP$63,8,0))</f>
        <v/>
      </c>
      <c r="H178" s="388" t="str">
        <f>IF($B176="","",VLOOKUP($B176,$AO$14:$BP$63,14,0))</f>
        <v/>
      </c>
      <c r="I178" s="389" t="str">
        <f>IF($B176="","",VLOOKUP($B176,$AO$14:$BP$63,15,0))</f>
        <v/>
      </c>
      <c r="J178" s="390"/>
      <c r="K178" s="389" t="str">
        <f>IF($B176="","",VLOOKUP($B176,$AO$14:$BP$63,17,0))</f>
        <v/>
      </c>
      <c r="L178" s="654" t="str">
        <f>IF($B178="","",VLOOKUP($B178,$AO$14:$BP$55,13,0))</f>
        <v/>
      </c>
      <c r="M178" s="389" t="str">
        <f>IF($B176="","",VLOOKUP($B176,$AO$14:$BP$63,20,0))</f>
        <v/>
      </c>
      <c r="N178" s="391" t="str">
        <f>IF($B176="","",VLOOKUP($B176,$AO$14:$BP$63,24,0))</f>
        <v/>
      </c>
      <c r="O178" s="391" t="str">
        <f>IF($B176="","",VLOOKUP($B176,$AO$14:$BP$63,25,0))</f>
        <v/>
      </c>
      <c r="P178" s="690" t="str">
        <f t="shared" ref="P178:AD178" si="35">IF($B178="","",IF($BG181="","",VLOOKUP($B178,$AO$14:$BP$55,16,0)))</f>
        <v/>
      </c>
      <c r="Q178" s="690" t="str">
        <f t="shared" si="35"/>
        <v/>
      </c>
      <c r="R178" s="690" t="str">
        <f t="shared" si="35"/>
        <v/>
      </c>
      <c r="S178" s="690" t="str">
        <f t="shared" si="35"/>
        <v/>
      </c>
      <c r="T178" s="690" t="str">
        <f t="shared" si="35"/>
        <v/>
      </c>
      <c r="U178" s="690" t="str">
        <f t="shared" si="35"/>
        <v/>
      </c>
      <c r="V178" s="690" t="str">
        <f t="shared" si="35"/>
        <v/>
      </c>
      <c r="W178" s="690" t="str">
        <f t="shared" si="35"/>
        <v/>
      </c>
      <c r="X178" s="690" t="str">
        <f t="shared" si="35"/>
        <v/>
      </c>
      <c r="Y178" s="690" t="str">
        <f t="shared" si="35"/>
        <v/>
      </c>
      <c r="Z178" s="690" t="str">
        <f t="shared" si="35"/>
        <v/>
      </c>
      <c r="AA178" s="690" t="str">
        <f t="shared" si="35"/>
        <v/>
      </c>
      <c r="AB178" s="690" t="str">
        <f t="shared" si="35"/>
        <v/>
      </c>
      <c r="AC178" s="690" t="str">
        <f t="shared" si="35"/>
        <v/>
      </c>
      <c r="AD178" s="690" t="str">
        <f t="shared" si="35"/>
        <v/>
      </c>
      <c r="AE178" s="392"/>
      <c r="AF178" s="393" t="s">
        <v>442</v>
      </c>
      <c r="AG178" s="393"/>
      <c r="AH178" s="393" t="s">
        <v>443</v>
      </c>
      <c r="AI178" s="393"/>
      <c r="AJ178" s="394" t="s">
        <v>444</v>
      </c>
      <c r="AK178" s="1011"/>
      <c r="AL178" s="1014"/>
      <c r="AM178" s="24"/>
    </row>
    <row r="179" spans="1:39" ht="15" customHeight="1">
      <c r="A179" s="654">
        <f>+A176+1</f>
        <v>36</v>
      </c>
      <c r="B179" s="846"/>
      <c r="C179" s="395" t="str">
        <f>IF($B179="","",VLOOKUP($B179,$AO$14:$BP$63,5,0))</f>
        <v/>
      </c>
      <c r="D179" s="1010" t="str">
        <f>IF($B179="","",VLOOKUP($B179,$AO$14:$BP$63,6,0))</f>
        <v/>
      </c>
      <c r="E179" s="1015"/>
      <c r="F179" s="1008" t="str">
        <f>IF($B179="","",VLOOKUP($B179,$AO$14:$BP$63,9,0))</f>
        <v/>
      </c>
      <c r="G179" s="1008" t="str">
        <f>IF($B179="","",VLOOKUP($B179,$AO$14:$BP$63,7,0))</f>
        <v/>
      </c>
      <c r="H179" s="1005" t="str">
        <f>IF($B179="","",VLOOKUP($B179,$AO$14:$BP$63,12,0))</f>
        <v/>
      </c>
      <c r="I179" s="654" t="str">
        <f>IF($B179="","",VLOOKUP($B179,$AO$14:$BP$63,13,0))</f>
        <v/>
      </c>
      <c r="J179" s="226"/>
      <c r="K179" s="1003" t="str">
        <f>IF($B179="","",VLOOKUP($B179,$AO$14:$BP$63,16,0))</f>
        <v/>
      </c>
      <c r="L179" s="1002" t="str">
        <f>IF($B179="","",VLOOKUP($B179,$AO$14:$BP$63,18,0))</f>
        <v/>
      </c>
      <c r="M179" s="1003" t="str">
        <f>IF($B179="","",VLOOKUP($B179,$AO$14:$BP$63,19,0))</f>
        <v/>
      </c>
      <c r="N179" s="396" t="str">
        <f>IF($B179="","",VLOOKUP($B179,$AO$14:$BP$63,21,0))</f>
        <v/>
      </c>
      <c r="O179" s="396" t="str">
        <f>IF($B179="","",VLOOKUP($B179,$AO$14:$BP$63,22,0))</f>
        <v/>
      </c>
      <c r="P179" s="690" t="str">
        <f>IF($B179="","",VLOOKUP($B179,$AO$14:$BP$63,26,0))</f>
        <v/>
      </c>
      <c r="Q179" s="690" t="str">
        <f>IF($B179="","",IF($BG182="","",VLOOKUP($B179,$AO$14:$BP$55,16,0)))</f>
        <v/>
      </c>
      <c r="R179" s="690" t="str">
        <f>IF($B179="","",IF($BG182="","",VLOOKUP($B179,$AO$14:$BP$55,16,0)))</f>
        <v/>
      </c>
      <c r="S179" s="690" t="str">
        <f>IF($B179="","",IF($BG182="","",VLOOKUP($B179,$AO$14:$BP$55,16,0)))</f>
        <v/>
      </c>
      <c r="T179" s="690" t="str">
        <f>IF($B179="","",IF($BG182="","",VLOOKUP($B179,$AO$14:$BP$55,16,0)))</f>
        <v/>
      </c>
      <c r="U179" s="690" t="str">
        <f>IF($B179="","",VLOOKUP($B179,$AO$14:$BP$63,27,0))</f>
        <v/>
      </c>
      <c r="V179" s="690" t="str">
        <f>IF($B179="","",IF($BG182="","",VLOOKUP($B179,$AO$14:$BP$55,16,0)))</f>
        <v/>
      </c>
      <c r="W179" s="690" t="str">
        <f>IF($B179="","",IF($BG182="","",VLOOKUP($B179,$AO$14:$BP$55,16,0)))</f>
        <v/>
      </c>
      <c r="X179" s="690" t="str">
        <f>IF($B179="","",IF($BG182="","",VLOOKUP($B179,$AO$14:$BP$55,16,0)))</f>
        <v/>
      </c>
      <c r="Y179" s="690" t="str">
        <f>IF($B179="","",IF($BG182="","",VLOOKUP($B179,$AO$14:$BP$55,16,0)))</f>
        <v/>
      </c>
      <c r="Z179" s="690" t="str">
        <f>IF($B179="","",VLOOKUP($B179,$AO$14:$BP$63,28,0))</f>
        <v/>
      </c>
      <c r="AA179" s="690" t="str">
        <f>IF($B179="","",IF($BG182="","",VLOOKUP($B179,$AO$14:$BP$55,16,0)))</f>
        <v/>
      </c>
      <c r="AB179" s="690" t="str">
        <f>IF($B179="","",IF($BG182="","",VLOOKUP($B179,$AO$14:$BP$55,16,0)))</f>
        <v/>
      </c>
      <c r="AC179" s="690" t="str">
        <f>IF($B179="","",IF($BG182="","",VLOOKUP($B179,$AO$14:$BP$55,16,0)))</f>
        <v/>
      </c>
      <c r="AD179" s="690" t="str">
        <f>IF($B179="","",IF($BG182="","",VLOOKUP($B179,$AO$14:$BP$55,16,0)))</f>
        <v/>
      </c>
      <c r="AE179" s="376"/>
      <c r="AF179" s="377" t="s">
        <v>442</v>
      </c>
      <c r="AG179" s="377"/>
      <c r="AH179" s="377" t="s">
        <v>443</v>
      </c>
      <c r="AI179" s="377"/>
      <c r="AJ179" s="378" t="s">
        <v>444</v>
      </c>
      <c r="AK179" s="1011" t="s">
        <v>729</v>
      </c>
      <c r="AL179" s="1012" t="s">
        <v>728</v>
      </c>
      <c r="AM179" s="24"/>
    </row>
    <row r="180" spans="1:39" ht="15" customHeight="1">
      <c r="A180" s="654"/>
      <c r="B180" s="846"/>
      <c r="C180" s="1016" t="str">
        <f>IF($B179="","",VLOOKUP($B179,$AO$14:$BP$63,4,0))</f>
        <v/>
      </c>
      <c r="D180" s="1010"/>
      <c r="E180" s="1015"/>
      <c r="F180" s="1009"/>
      <c r="G180" s="1009"/>
      <c r="H180" s="1006"/>
      <c r="I180" s="957"/>
      <c r="J180" s="305"/>
      <c r="K180" s="1004"/>
      <c r="L180" s="1002"/>
      <c r="M180" s="1004"/>
      <c r="N180" s="397" t="str">
        <f>IF($B179="","",VLOOKUP($B179,$AO$14:$BP$63,23,0))</f>
        <v/>
      </c>
      <c r="O180" s="397" t="s">
        <v>686</v>
      </c>
      <c r="P180" s="690"/>
      <c r="Q180" s="690"/>
      <c r="R180" s="690"/>
      <c r="S180" s="690"/>
      <c r="T180" s="690"/>
      <c r="U180" s="690"/>
      <c r="V180" s="690"/>
      <c r="W180" s="690"/>
      <c r="X180" s="690"/>
      <c r="Y180" s="690"/>
      <c r="Z180" s="690"/>
      <c r="AA180" s="690"/>
      <c r="AB180" s="690"/>
      <c r="AC180" s="690"/>
      <c r="AD180" s="690"/>
      <c r="AE180" s="398"/>
      <c r="AF180" s="399"/>
      <c r="AG180" s="399"/>
      <c r="AH180" s="399"/>
      <c r="AI180" s="399"/>
      <c r="AJ180" s="400"/>
      <c r="AK180" s="1011"/>
      <c r="AL180" s="1013"/>
      <c r="AM180" s="24"/>
    </row>
    <row r="181" spans="1:39" ht="15" customHeight="1">
      <c r="A181" s="654"/>
      <c r="B181" s="846"/>
      <c r="C181" s="1010"/>
      <c r="D181" s="1010" t="str">
        <f>IF($B181="","",VLOOKUP($B181,$AO$14:$BP$55,3,0))</f>
        <v/>
      </c>
      <c r="E181" s="1015"/>
      <c r="F181" s="386" t="str">
        <f>IF($B179="","",VLOOKUP($B179,$AO$14:$BP$63,11,0))</f>
        <v/>
      </c>
      <c r="G181" s="387" t="str">
        <f>IF($B179="","",VLOOKUP($B179,$AO$14:$BP$63,8,0))</f>
        <v/>
      </c>
      <c r="H181" s="388" t="str">
        <f>IF($B179="","",VLOOKUP($B179,$AO$14:$BP$63,14,0))</f>
        <v/>
      </c>
      <c r="I181" s="389" t="str">
        <f>IF($B179="","",VLOOKUP($B179,$AO$14:$BP$63,15,0))</f>
        <v/>
      </c>
      <c r="J181" s="390"/>
      <c r="K181" s="389" t="str">
        <f>IF($B179="","",VLOOKUP($B179,$AO$14:$BP$63,17,0))</f>
        <v/>
      </c>
      <c r="L181" s="654" t="str">
        <f>IF($B181="","",VLOOKUP($B181,$AO$14:$BP$55,13,0))</f>
        <v/>
      </c>
      <c r="M181" s="389" t="str">
        <f>IF($B179="","",VLOOKUP($B179,$AO$14:$BP$63,20,0))</f>
        <v/>
      </c>
      <c r="N181" s="391" t="str">
        <f>IF($B179="","",VLOOKUP($B179,$AO$14:$BP$63,24,0))</f>
        <v/>
      </c>
      <c r="O181" s="391" t="str">
        <f>IF($B179="","",VLOOKUP($B179,$AO$14:$BP$63,25,0))</f>
        <v/>
      </c>
      <c r="P181" s="690" t="str">
        <f t="shared" ref="P181:AD181" si="36">IF($B181="","",IF($BG184="","",VLOOKUP($B181,$AO$14:$BP$55,16,0)))</f>
        <v/>
      </c>
      <c r="Q181" s="690" t="str">
        <f t="shared" si="36"/>
        <v/>
      </c>
      <c r="R181" s="690" t="str">
        <f t="shared" si="36"/>
        <v/>
      </c>
      <c r="S181" s="690" t="str">
        <f t="shared" si="36"/>
        <v/>
      </c>
      <c r="T181" s="690" t="str">
        <f t="shared" si="36"/>
        <v/>
      </c>
      <c r="U181" s="690" t="str">
        <f t="shared" si="36"/>
        <v/>
      </c>
      <c r="V181" s="690" t="str">
        <f t="shared" si="36"/>
        <v/>
      </c>
      <c r="W181" s="690" t="str">
        <f t="shared" si="36"/>
        <v/>
      </c>
      <c r="X181" s="690" t="str">
        <f t="shared" si="36"/>
        <v/>
      </c>
      <c r="Y181" s="690" t="str">
        <f t="shared" si="36"/>
        <v/>
      </c>
      <c r="Z181" s="690" t="str">
        <f t="shared" si="36"/>
        <v/>
      </c>
      <c r="AA181" s="690" t="str">
        <f t="shared" si="36"/>
        <v/>
      </c>
      <c r="AB181" s="690" t="str">
        <f t="shared" si="36"/>
        <v/>
      </c>
      <c r="AC181" s="690" t="str">
        <f t="shared" si="36"/>
        <v/>
      </c>
      <c r="AD181" s="690" t="str">
        <f t="shared" si="36"/>
        <v/>
      </c>
      <c r="AE181" s="392"/>
      <c r="AF181" s="393" t="s">
        <v>442</v>
      </c>
      <c r="AG181" s="393"/>
      <c r="AH181" s="393" t="s">
        <v>443</v>
      </c>
      <c r="AI181" s="393"/>
      <c r="AJ181" s="394" t="s">
        <v>444</v>
      </c>
      <c r="AK181" s="1011"/>
      <c r="AL181" s="1014"/>
      <c r="AM181" s="24"/>
    </row>
    <row r="182" spans="1:39" ht="15" customHeight="1">
      <c r="A182" s="654">
        <f>+A179+1</f>
        <v>37</v>
      </c>
      <c r="B182" s="846"/>
      <c r="C182" s="395" t="str">
        <f>IF($B182="","",VLOOKUP($B182,$AO$14:$BP$63,5,0))</f>
        <v/>
      </c>
      <c r="D182" s="1010" t="str">
        <f>IF($B182="","",VLOOKUP($B182,$AO$14:$BP$63,6,0))</f>
        <v/>
      </c>
      <c r="E182" s="1015"/>
      <c r="F182" s="1008" t="str">
        <f>IF($B182="","",VLOOKUP($B182,$AO$14:$BP$63,9,0))</f>
        <v/>
      </c>
      <c r="G182" s="1008" t="str">
        <f>IF($B182="","",VLOOKUP($B182,$AO$14:$BP$63,7,0))</f>
        <v/>
      </c>
      <c r="H182" s="1005" t="str">
        <f>IF($B182="","",VLOOKUP($B182,$AO$14:$BP$63,12,0))</f>
        <v/>
      </c>
      <c r="I182" s="654" t="str">
        <f>IF($B182="","",VLOOKUP($B182,$AO$14:$BP$63,13,0))</f>
        <v/>
      </c>
      <c r="J182" s="226"/>
      <c r="K182" s="1003" t="str">
        <f>IF($B182="","",VLOOKUP($B182,$AO$14:$BP$63,16,0))</f>
        <v/>
      </c>
      <c r="L182" s="1002" t="str">
        <f>IF($B182="","",VLOOKUP($B182,$AO$14:$BP$63,18,0))</f>
        <v/>
      </c>
      <c r="M182" s="1003" t="str">
        <f>IF($B182="","",VLOOKUP($B182,$AO$14:$BP$63,19,0))</f>
        <v/>
      </c>
      <c r="N182" s="396" t="str">
        <f>IF($B182="","",VLOOKUP($B182,$AO$14:$BP$63,21,0))</f>
        <v/>
      </c>
      <c r="O182" s="396" t="str">
        <f>IF($B182="","",VLOOKUP($B182,$AO$14:$BP$63,22,0))</f>
        <v/>
      </c>
      <c r="P182" s="690" t="str">
        <f>IF($B182="","",VLOOKUP($B182,$AO$14:$BP$63,26,0))</f>
        <v/>
      </c>
      <c r="Q182" s="690" t="str">
        <f>IF($B182="","",IF($BG185="","",VLOOKUP($B182,$AO$14:$BP$55,16,0)))</f>
        <v/>
      </c>
      <c r="R182" s="690" t="str">
        <f>IF($B182="","",IF($BG185="","",VLOOKUP($B182,$AO$14:$BP$55,16,0)))</f>
        <v/>
      </c>
      <c r="S182" s="690" t="str">
        <f>IF($B182="","",IF($BG185="","",VLOOKUP($B182,$AO$14:$BP$55,16,0)))</f>
        <v/>
      </c>
      <c r="T182" s="690" t="str">
        <f>IF($B182="","",IF($BG185="","",VLOOKUP($B182,$AO$14:$BP$55,16,0)))</f>
        <v/>
      </c>
      <c r="U182" s="690" t="str">
        <f>IF($B182="","",VLOOKUP($B182,$AO$14:$BP$63,27,0))</f>
        <v/>
      </c>
      <c r="V182" s="690" t="str">
        <f>IF($B182="","",IF($BG185="","",VLOOKUP($B182,$AO$14:$BP$55,16,0)))</f>
        <v/>
      </c>
      <c r="W182" s="690" t="str">
        <f>IF($B182="","",IF($BG185="","",VLOOKUP($B182,$AO$14:$BP$55,16,0)))</f>
        <v/>
      </c>
      <c r="X182" s="690" t="str">
        <f>IF($B182="","",IF($BG185="","",VLOOKUP($B182,$AO$14:$BP$55,16,0)))</f>
        <v/>
      </c>
      <c r="Y182" s="690" t="str">
        <f>IF($B182="","",IF($BG185="","",VLOOKUP($B182,$AO$14:$BP$55,16,0)))</f>
        <v/>
      </c>
      <c r="Z182" s="690" t="str">
        <f>IF($B182="","",VLOOKUP($B182,$AO$14:$BP$63,28,0))</f>
        <v/>
      </c>
      <c r="AA182" s="690" t="str">
        <f>IF($B182="","",IF($BG185="","",VLOOKUP($B182,$AO$14:$BP$55,16,0)))</f>
        <v/>
      </c>
      <c r="AB182" s="690" t="str">
        <f>IF($B182="","",IF($BG185="","",VLOOKUP($B182,$AO$14:$BP$55,16,0)))</f>
        <v/>
      </c>
      <c r="AC182" s="690" t="str">
        <f>IF($B182="","",IF($BG185="","",VLOOKUP($B182,$AO$14:$BP$55,16,0)))</f>
        <v/>
      </c>
      <c r="AD182" s="690" t="str">
        <f>IF($B182="","",IF($BG185="","",VLOOKUP($B182,$AO$14:$BP$55,16,0)))</f>
        <v/>
      </c>
      <c r="AE182" s="376"/>
      <c r="AF182" s="377" t="s">
        <v>442</v>
      </c>
      <c r="AG182" s="377"/>
      <c r="AH182" s="377" t="s">
        <v>443</v>
      </c>
      <c r="AI182" s="377"/>
      <c r="AJ182" s="378" t="s">
        <v>444</v>
      </c>
      <c r="AK182" s="1011" t="s">
        <v>729</v>
      </c>
      <c r="AL182" s="1012" t="s">
        <v>728</v>
      </c>
      <c r="AM182" s="24"/>
    </row>
    <row r="183" spans="1:39" ht="15" customHeight="1">
      <c r="A183" s="654"/>
      <c r="B183" s="846"/>
      <c r="C183" s="1016" t="str">
        <f>IF($B182="","",VLOOKUP($B182,$AO$14:$BP$63,4,0))</f>
        <v/>
      </c>
      <c r="D183" s="1010"/>
      <c r="E183" s="1015"/>
      <c r="F183" s="1009"/>
      <c r="G183" s="1009"/>
      <c r="H183" s="1006"/>
      <c r="I183" s="957"/>
      <c r="J183" s="305"/>
      <c r="K183" s="1004"/>
      <c r="L183" s="1002"/>
      <c r="M183" s="1004"/>
      <c r="N183" s="397" t="str">
        <f>IF($B182="","",VLOOKUP($B182,$AO$14:$BP$63,23,0))</f>
        <v/>
      </c>
      <c r="O183" s="397" t="s">
        <v>686</v>
      </c>
      <c r="P183" s="690"/>
      <c r="Q183" s="690"/>
      <c r="R183" s="690"/>
      <c r="S183" s="690"/>
      <c r="T183" s="690"/>
      <c r="U183" s="690"/>
      <c r="V183" s="690"/>
      <c r="W183" s="690"/>
      <c r="X183" s="690"/>
      <c r="Y183" s="690"/>
      <c r="Z183" s="690"/>
      <c r="AA183" s="690"/>
      <c r="AB183" s="690"/>
      <c r="AC183" s="690"/>
      <c r="AD183" s="690"/>
      <c r="AE183" s="398"/>
      <c r="AF183" s="399"/>
      <c r="AG183" s="399"/>
      <c r="AH183" s="399"/>
      <c r="AI183" s="399"/>
      <c r="AJ183" s="400"/>
      <c r="AK183" s="1011"/>
      <c r="AL183" s="1013"/>
      <c r="AM183" s="24"/>
    </row>
    <row r="184" spans="1:39" ht="15" customHeight="1">
      <c r="A184" s="654"/>
      <c r="B184" s="846"/>
      <c r="C184" s="1010"/>
      <c r="D184" s="1010" t="str">
        <f>IF($B184="","",VLOOKUP($B184,$AO$14:$BP$55,3,0))</f>
        <v/>
      </c>
      <c r="E184" s="1015"/>
      <c r="F184" s="386" t="str">
        <f>IF($B182="","",VLOOKUP($B182,$AO$14:$BP$63,11,0))</f>
        <v/>
      </c>
      <c r="G184" s="387" t="str">
        <f>IF($B182="","",VLOOKUP($B182,$AO$14:$BP$63,8,0))</f>
        <v/>
      </c>
      <c r="H184" s="388" t="str">
        <f>IF($B182="","",VLOOKUP($B182,$AO$14:$BP$63,14,0))</f>
        <v/>
      </c>
      <c r="I184" s="389" t="str">
        <f>IF($B182="","",VLOOKUP($B182,$AO$14:$BP$63,15,0))</f>
        <v/>
      </c>
      <c r="J184" s="390"/>
      <c r="K184" s="389" t="str">
        <f>IF($B182="","",VLOOKUP($B182,$AO$14:$BP$63,17,0))</f>
        <v/>
      </c>
      <c r="L184" s="654" t="str">
        <f>IF($B184="","",VLOOKUP($B184,$AO$14:$BP$55,13,0))</f>
        <v/>
      </c>
      <c r="M184" s="389" t="str">
        <f>IF($B182="","",VLOOKUP($B182,$AO$14:$BP$63,20,0))</f>
        <v/>
      </c>
      <c r="N184" s="391" t="str">
        <f>IF($B182="","",VLOOKUP($B182,$AO$14:$BP$63,24,0))</f>
        <v/>
      </c>
      <c r="O184" s="391" t="str">
        <f>IF($B182="","",VLOOKUP($B182,$AO$14:$BP$63,25,0))</f>
        <v/>
      </c>
      <c r="P184" s="690" t="str">
        <f t="shared" ref="P184:AD184" si="37">IF($B184="","",IF($BG187="","",VLOOKUP($B184,$AO$14:$BP$55,16,0)))</f>
        <v/>
      </c>
      <c r="Q184" s="690" t="str">
        <f t="shared" si="37"/>
        <v/>
      </c>
      <c r="R184" s="690" t="str">
        <f t="shared" si="37"/>
        <v/>
      </c>
      <c r="S184" s="690" t="str">
        <f t="shared" si="37"/>
        <v/>
      </c>
      <c r="T184" s="690" t="str">
        <f t="shared" si="37"/>
        <v/>
      </c>
      <c r="U184" s="690" t="str">
        <f t="shared" si="37"/>
        <v/>
      </c>
      <c r="V184" s="690" t="str">
        <f t="shared" si="37"/>
        <v/>
      </c>
      <c r="W184" s="690" t="str">
        <f t="shared" si="37"/>
        <v/>
      </c>
      <c r="X184" s="690" t="str">
        <f t="shared" si="37"/>
        <v/>
      </c>
      <c r="Y184" s="690" t="str">
        <f t="shared" si="37"/>
        <v/>
      </c>
      <c r="Z184" s="690" t="str">
        <f t="shared" si="37"/>
        <v/>
      </c>
      <c r="AA184" s="690" t="str">
        <f t="shared" si="37"/>
        <v/>
      </c>
      <c r="AB184" s="690" t="str">
        <f t="shared" si="37"/>
        <v/>
      </c>
      <c r="AC184" s="690" t="str">
        <f t="shared" si="37"/>
        <v/>
      </c>
      <c r="AD184" s="690" t="str">
        <f t="shared" si="37"/>
        <v/>
      </c>
      <c r="AE184" s="392"/>
      <c r="AF184" s="393" t="s">
        <v>442</v>
      </c>
      <c r="AG184" s="393"/>
      <c r="AH184" s="393" t="s">
        <v>443</v>
      </c>
      <c r="AI184" s="393"/>
      <c r="AJ184" s="394" t="s">
        <v>444</v>
      </c>
      <c r="AK184" s="1011"/>
      <c r="AL184" s="1014"/>
      <c r="AM184" s="24"/>
    </row>
    <row r="185" spans="1:39" ht="15" customHeight="1">
      <c r="A185" s="654">
        <f>+A182+1</f>
        <v>38</v>
      </c>
      <c r="B185" s="846"/>
      <c r="C185" s="395" t="str">
        <f>IF($B185="","",VLOOKUP($B185,$AO$14:$BP$63,5,0))</f>
        <v/>
      </c>
      <c r="D185" s="1010" t="str">
        <f>IF($B185="","",VLOOKUP($B185,$AO$14:$BP$63,6,0))</f>
        <v/>
      </c>
      <c r="E185" s="1015"/>
      <c r="F185" s="1008" t="str">
        <f>IF($B185="","",VLOOKUP($B185,$AO$14:$BP$63,9,0))</f>
        <v/>
      </c>
      <c r="G185" s="1008" t="str">
        <f>IF($B185="","",VLOOKUP($B185,$AO$14:$BP$63,7,0))</f>
        <v/>
      </c>
      <c r="H185" s="1005" t="str">
        <f>IF($B185="","",VLOOKUP($B185,$AO$14:$BP$63,12,0))</f>
        <v/>
      </c>
      <c r="I185" s="654" t="str">
        <f>IF($B185="","",VLOOKUP($B185,$AO$14:$BP$63,13,0))</f>
        <v/>
      </c>
      <c r="J185" s="226"/>
      <c r="K185" s="1003" t="str">
        <f>IF($B185="","",VLOOKUP($B185,$AO$14:$BP$63,16,0))</f>
        <v/>
      </c>
      <c r="L185" s="1002" t="str">
        <f>IF($B185="","",VLOOKUP($B185,$AO$14:$BP$63,18,0))</f>
        <v/>
      </c>
      <c r="M185" s="1003" t="str">
        <f>IF($B185="","",VLOOKUP($B185,$AO$14:$BP$63,19,0))</f>
        <v/>
      </c>
      <c r="N185" s="396" t="str">
        <f>IF($B185="","",VLOOKUP($B185,$AO$14:$BP$63,21,0))</f>
        <v/>
      </c>
      <c r="O185" s="396" t="str">
        <f>IF($B185="","",VLOOKUP($B185,$AO$14:$BP$63,22,0))</f>
        <v/>
      </c>
      <c r="P185" s="690" t="str">
        <f>IF($B185="","",VLOOKUP($B185,$AO$14:$BP$63,26,0))</f>
        <v/>
      </c>
      <c r="Q185" s="690" t="str">
        <f>IF($B185="","",IF($BG188="","",VLOOKUP($B185,$AO$14:$BP$55,16,0)))</f>
        <v/>
      </c>
      <c r="R185" s="690" t="str">
        <f>IF($B185="","",IF($BG188="","",VLOOKUP($B185,$AO$14:$BP$55,16,0)))</f>
        <v/>
      </c>
      <c r="S185" s="690" t="str">
        <f>IF($B185="","",IF($BG188="","",VLOOKUP($B185,$AO$14:$BP$55,16,0)))</f>
        <v/>
      </c>
      <c r="T185" s="690" t="str">
        <f>IF($B185="","",IF($BG188="","",VLOOKUP($B185,$AO$14:$BP$55,16,0)))</f>
        <v/>
      </c>
      <c r="U185" s="690" t="str">
        <f>IF($B185="","",VLOOKUP($B185,$AO$14:$BP$63,27,0))</f>
        <v/>
      </c>
      <c r="V185" s="690" t="str">
        <f>IF($B185="","",IF($BG188="","",VLOOKUP($B185,$AO$14:$BP$55,16,0)))</f>
        <v/>
      </c>
      <c r="W185" s="690" t="str">
        <f>IF($B185="","",IF($BG188="","",VLOOKUP($B185,$AO$14:$BP$55,16,0)))</f>
        <v/>
      </c>
      <c r="X185" s="690" t="str">
        <f>IF($B185="","",IF($BG188="","",VLOOKUP($B185,$AO$14:$BP$55,16,0)))</f>
        <v/>
      </c>
      <c r="Y185" s="690" t="str">
        <f>IF($B185="","",IF($BG188="","",VLOOKUP($B185,$AO$14:$BP$55,16,0)))</f>
        <v/>
      </c>
      <c r="Z185" s="690" t="str">
        <f>IF($B185="","",VLOOKUP($B185,$AO$14:$BP$63,28,0))</f>
        <v/>
      </c>
      <c r="AA185" s="690" t="str">
        <f>IF($B185="","",IF($BG188="","",VLOOKUP($B185,$AO$14:$BP$55,16,0)))</f>
        <v/>
      </c>
      <c r="AB185" s="690" t="str">
        <f>IF($B185="","",IF($BG188="","",VLOOKUP($B185,$AO$14:$BP$55,16,0)))</f>
        <v/>
      </c>
      <c r="AC185" s="690" t="str">
        <f>IF($B185="","",IF($BG188="","",VLOOKUP($B185,$AO$14:$BP$55,16,0)))</f>
        <v/>
      </c>
      <c r="AD185" s="690" t="str">
        <f>IF($B185="","",IF($BG188="","",VLOOKUP($B185,$AO$14:$BP$55,16,0)))</f>
        <v/>
      </c>
      <c r="AE185" s="376"/>
      <c r="AF185" s="377" t="s">
        <v>442</v>
      </c>
      <c r="AG185" s="377"/>
      <c r="AH185" s="377" t="s">
        <v>443</v>
      </c>
      <c r="AI185" s="377"/>
      <c r="AJ185" s="378" t="s">
        <v>444</v>
      </c>
      <c r="AK185" s="1011" t="s">
        <v>729</v>
      </c>
      <c r="AL185" s="1012" t="s">
        <v>728</v>
      </c>
      <c r="AM185" s="24"/>
    </row>
    <row r="186" spans="1:39" ht="15" customHeight="1">
      <c r="A186" s="654"/>
      <c r="B186" s="846"/>
      <c r="C186" s="1016" t="str">
        <f>IF($B185="","",VLOOKUP($B185,$AO$14:$BP$63,4,0))</f>
        <v/>
      </c>
      <c r="D186" s="1010"/>
      <c r="E186" s="1015"/>
      <c r="F186" s="1009"/>
      <c r="G186" s="1009"/>
      <c r="H186" s="1006"/>
      <c r="I186" s="957"/>
      <c r="J186" s="305"/>
      <c r="K186" s="1004"/>
      <c r="L186" s="1002"/>
      <c r="M186" s="1004"/>
      <c r="N186" s="397" t="str">
        <f>IF($B185="","",VLOOKUP($B185,$AO$14:$BP$63,23,0))</f>
        <v/>
      </c>
      <c r="O186" s="397" t="s">
        <v>686</v>
      </c>
      <c r="P186" s="690"/>
      <c r="Q186" s="690"/>
      <c r="R186" s="690"/>
      <c r="S186" s="690"/>
      <c r="T186" s="690"/>
      <c r="U186" s="690"/>
      <c r="V186" s="690"/>
      <c r="W186" s="690"/>
      <c r="X186" s="690"/>
      <c r="Y186" s="690"/>
      <c r="Z186" s="690"/>
      <c r="AA186" s="690"/>
      <c r="AB186" s="690"/>
      <c r="AC186" s="690"/>
      <c r="AD186" s="690"/>
      <c r="AE186" s="398"/>
      <c r="AF186" s="399"/>
      <c r="AG186" s="399"/>
      <c r="AH186" s="399"/>
      <c r="AI186" s="399"/>
      <c r="AJ186" s="400"/>
      <c r="AK186" s="1011"/>
      <c r="AL186" s="1013"/>
      <c r="AM186" s="24"/>
    </row>
    <row r="187" spans="1:39" ht="15" customHeight="1">
      <c r="A187" s="654"/>
      <c r="B187" s="846"/>
      <c r="C187" s="1010"/>
      <c r="D187" s="1010" t="str">
        <f>IF($B187="","",VLOOKUP($B187,$AO$14:$BP$55,3,0))</f>
        <v/>
      </c>
      <c r="E187" s="1015"/>
      <c r="F187" s="386" t="str">
        <f>IF($B185="","",VLOOKUP($B185,$AO$14:$BP$63,11,0))</f>
        <v/>
      </c>
      <c r="G187" s="387" t="str">
        <f>IF($B185="","",VLOOKUP($B185,$AO$14:$BP$63,8,0))</f>
        <v/>
      </c>
      <c r="H187" s="388" t="str">
        <f>IF($B185="","",VLOOKUP($B185,$AO$14:$BP$63,14,0))</f>
        <v/>
      </c>
      <c r="I187" s="389" t="str">
        <f>IF($B185="","",VLOOKUP($B185,$AO$14:$BP$63,15,0))</f>
        <v/>
      </c>
      <c r="J187" s="390"/>
      <c r="K187" s="389" t="str">
        <f>IF($B185="","",VLOOKUP($B185,$AO$14:$BP$63,17,0))</f>
        <v/>
      </c>
      <c r="L187" s="654" t="str">
        <f>IF($B187="","",VLOOKUP($B187,$AO$14:$BP$55,13,0))</f>
        <v/>
      </c>
      <c r="M187" s="389" t="str">
        <f>IF($B185="","",VLOOKUP($B185,$AO$14:$BP$63,20,0))</f>
        <v/>
      </c>
      <c r="N187" s="391" t="str">
        <f>IF($B185="","",VLOOKUP($B185,$AO$14:$BP$63,24,0))</f>
        <v/>
      </c>
      <c r="O187" s="391" t="str">
        <f>IF($B185="","",VLOOKUP($B185,$AO$14:$BP$63,25,0))</f>
        <v/>
      </c>
      <c r="P187" s="690" t="str">
        <f t="shared" ref="P187:AD187" si="38">IF($B187="","",IF($BG190="","",VLOOKUP($B187,$AO$14:$BP$55,16,0)))</f>
        <v/>
      </c>
      <c r="Q187" s="690" t="str">
        <f t="shared" si="38"/>
        <v/>
      </c>
      <c r="R187" s="690" t="str">
        <f t="shared" si="38"/>
        <v/>
      </c>
      <c r="S187" s="690" t="str">
        <f t="shared" si="38"/>
        <v/>
      </c>
      <c r="T187" s="690" t="str">
        <f t="shared" si="38"/>
        <v/>
      </c>
      <c r="U187" s="690" t="str">
        <f t="shared" si="38"/>
        <v/>
      </c>
      <c r="V187" s="690" t="str">
        <f t="shared" si="38"/>
        <v/>
      </c>
      <c r="W187" s="690" t="str">
        <f t="shared" si="38"/>
        <v/>
      </c>
      <c r="X187" s="690" t="str">
        <f t="shared" si="38"/>
        <v/>
      </c>
      <c r="Y187" s="690" t="str">
        <f t="shared" si="38"/>
        <v/>
      </c>
      <c r="Z187" s="690" t="str">
        <f t="shared" si="38"/>
        <v/>
      </c>
      <c r="AA187" s="690" t="str">
        <f t="shared" si="38"/>
        <v/>
      </c>
      <c r="AB187" s="690" t="str">
        <f t="shared" si="38"/>
        <v/>
      </c>
      <c r="AC187" s="690" t="str">
        <f t="shared" si="38"/>
        <v/>
      </c>
      <c r="AD187" s="690" t="str">
        <f t="shared" si="38"/>
        <v/>
      </c>
      <c r="AE187" s="392"/>
      <c r="AF187" s="393" t="s">
        <v>442</v>
      </c>
      <c r="AG187" s="393"/>
      <c r="AH187" s="393" t="s">
        <v>443</v>
      </c>
      <c r="AI187" s="393"/>
      <c r="AJ187" s="394" t="s">
        <v>444</v>
      </c>
      <c r="AK187" s="1011"/>
      <c r="AL187" s="1014"/>
      <c r="AM187" s="24"/>
    </row>
    <row r="188" spans="1:39" ht="15" customHeight="1">
      <c r="A188" s="654">
        <f>+A185+1</f>
        <v>39</v>
      </c>
      <c r="B188" s="846"/>
      <c r="C188" s="395" t="str">
        <f>IF($B188="","",VLOOKUP($B188,$AO$14:$BP$63,5,0))</f>
        <v/>
      </c>
      <c r="D188" s="1010" t="str">
        <f>IF($B188="","",VLOOKUP($B188,$AO$14:$BP$63,6,0))</f>
        <v/>
      </c>
      <c r="E188" s="1015"/>
      <c r="F188" s="1008" t="str">
        <f>IF($B188="","",VLOOKUP($B188,$AO$14:$BP$63,9,0))</f>
        <v/>
      </c>
      <c r="G188" s="1008" t="str">
        <f>IF($B188="","",VLOOKUP($B188,$AO$14:$BP$63,7,0))</f>
        <v/>
      </c>
      <c r="H188" s="1005" t="str">
        <f>IF($B188="","",VLOOKUP($B188,$AO$14:$BP$63,12,0))</f>
        <v/>
      </c>
      <c r="I188" s="654" t="str">
        <f>IF($B188="","",VLOOKUP($B188,$AO$14:$BP$63,13,0))</f>
        <v/>
      </c>
      <c r="J188" s="226"/>
      <c r="K188" s="1003" t="str">
        <f>IF($B188="","",VLOOKUP($B188,$AO$14:$BP$63,16,0))</f>
        <v/>
      </c>
      <c r="L188" s="1002" t="str">
        <f>IF($B188="","",VLOOKUP($B188,$AO$14:$BP$63,18,0))</f>
        <v/>
      </c>
      <c r="M188" s="1003" t="str">
        <f>IF($B188="","",VLOOKUP($B188,$AO$14:$BP$63,19,0))</f>
        <v/>
      </c>
      <c r="N188" s="396" t="str">
        <f>IF($B188="","",VLOOKUP($B188,$AO$14:$BP$63,21,0))</f>
        <v/>
      </c>
      <c r="O188" s="396" t="str">
        <f>IF($B188="","",VLOOKUP($B188,$AO$14:$BP$63,22,0))</f>
        <v/>
      </c>
      <c r="P188" s="690" t="str">
        <f>IF($B188="","",VLOOKUP($B188,$AO$14:$BP$63,26,0))</f>
        <v/>
      </c>
      <c r="Q188" s="690" t="str">
        <f>IF($B188="","",IF($BG191="","",VLOOKUP($B188,$AO$14:$BP$55,16,0)))</f>
        <v/>
      </c>
      <c r="R188" s="690" t="str">
        <f>IF($B188="","",IF($BG191="","",VLOOKUP($B188,$AO$14:$BP$55,16,0)))</f>
        <v/>
      </c>
      <c r="S188" s="690" t="str">
        <f>IF($B188="","",IF($BG191="","",VLOOKUP($B188,$AO$14:$BP$55,16,0)))</f>
        <v/>
      </c>
      <c r="T188" s="690" t="str">
        <f>IF($B188="","",IF($BG191="","",VLOOKUP($B188,$AO$14:$BP$55,16,0)))</f>
        <v/>
      </c>
      <c r="U188" s="690" t="str">
        <f>IF($B188="","",VLOOKUP($B188,$AO$14:$BP$63,27,0))</f>
        <v/>
      </c>
      <c r="V188" s="690" t="str">
        <f>IF($B188="","",IF($BG191="","",VLOOKUP($B188,$AO$14:$BP$55,16,0)))</f>
        <v/>
      </c>
      <c r="W188" s="690" t="str">
        <f>IF($B188="","",IF($BG191="","",VLOOKUP($B188,$AO$14:$BP$55,16,0)))</f>
        <v/>
      </c>
      <c r="X188" s="690" t="str">
        <f>IF($B188="","",IF($BG191="","",VLOOKUP($B188,$AO$14:$BP$55,16,0)))</f>
        <v/>
      </c>
      <c r="Y188" s="690" t="str">
        <f>IF($B188="","",IF($BG191="","",VLOOKUP($B188,$AO$14:$BP$55,16,0)))</f>
        <v/>
      </c>
      <c r="Z188" s="690" t="str">
        <f>IF($B188="","",VLOOKUP($B188,$AO$14:$BP$63,28,0))</f>
        <v/>
      </c>
      <c r="AA188" s="690" t="str">
        <f>IF($B188="","",IF($BG191="","",VLOOKUP($B188,$AO$14:$BP$55,16,0)))</f>
        <v/>
      </c>
      <c r="AB188" s="690" t="str">
        <f>IF($B188="","",IF($BG191="","",VLOOKUP($B188,$AO$14:$BP$55,16,0)))</f>
        <v/>
      </c>
      <c r="AC188" s="690" t="str">
        <f>IF($B188="","",IF($BG191="","",VLOOKUP($B188,$AO$14:$BP$55,16,0)))</f>
        <v/>
      </c>
      <c r="AD188" s="690" t="str">
        <f>IF($B188="","",IF($BG191="","",VLOOKUP($B188,$AO$14:$BP$55,16,0)))</f>
        <v/>
      </c>
      <c r="AE188" s="376"/>
      <c r="AF188" s="377" t="s">
        <v>442</v>
      </c>
      <c r="AG188" s="377"/>
      <c r="AH188" s="377" t="s">
        <v>443</v>
      </c>
      <c r="AI188" s="377"/>
      <c r="AJ188" s="378" t="s">
        <v>444</v>
      </c>
      <c r="AK188" s="1011" t="s">
        <v>729</v>
      </c>
      <c r="AL188" s="1012" t="s">
        <v>728</v>
      </c>
      <c r="AM188" s="24"/>
    </row>
    <row r="189" spans="1:39" ht="15" customHeight="1">
      <c r="A189" s="654"/>
      <c r="B189" s="846"/>
      <c r="C189" s="1016" t="str">
        <f>IF($B188="","",VLOOKUP($B188,$AO$14:$BP$63,4,0))</f>
        <v/>
      </c>
      <c r="D189" s="1010"/>
      <c r="E189" s="1015"/>
      <c r="F189" s="1009"/>
      <c r="G189" s="1009"/>
      <c r="H189" s="1006"/>
      <c r="I189" s="957"/>
      <c r="J189" s="305"/>
      <c r="K189" s="1004"/>
      <c r="L189" s="1002"/>
      <c r="M189" s="1004"/>
      <c r="N189" s="397" t="str">
        <f>IF($B188="","",VLOOKUP($B188,$AO$14:$BP$63,23,0))</f>
        <v/>
      </c>
      <c r="O189" s="397" t="s">
        <v>686</v>
      </c>
      <c r="P189" s="690"/>
      <c r="Q189" s="690"/>
      <c r="R189" s="690"/>
      <c r="S189" s="690"/>
      <c r="T189" s="690"/>
      <c r="U189" s="690"/>
      <c r="V189" s="690"/>
      <c r="W189" s="690"/>
      <c r="X189" s="690"/>
      <c r="Y189" s="690"/>
      <c r="Z189" s="690"/>
      <c r="AA189" s="690"/>
      <c r="AB189" s="690"/>
      <c r="AC189" s="690"/>
      <c r="AD189" s="690"/>
      <c r="AE189" s="398"/>
      <c r="AF189" s="399"/>
      <c r="AG189" s="399"/>
      <c r="AH189" s="399"/>
      <c r="AI189" s="399"/>
      <c r="AJ189" s="400"/>
      <c r="AK189" s="1011"/>
      <c r="AL189" s="1013"/>
      <c r="AM189" s="24"/>
    </row>
    <row r="190" spans="1:39" ht="15" customHeight="1">
      <c r="A190" s="654"/>
      <c r="B190" s="846"/>
      <c r="C190" s="1010"/>
      <c r="D190" s="1010" t="str">
        <f>IF($B190="","",VLOOKUP($B190,$AO$14:$BP$55,3,0))</f>
        <v/>
      </c>
      <c r="E190" s="1015"/>
      <c r="F190" s="386" t="str">
        <f>IF($B188="","",VLOOKUP($B188,$AO$14:$BP$63,11,0))</f>
        <v/>
      </c>
      <c r="G190" s="387" t="str">
        <f>IF($B188="","",VLOOKUP($B188,$AO$14:$BP$63,8,0))</f>
        <v/>
      </c>
      <c r="H190" s="388" t="str">
        <f>IF($B188="","",VLOOKUP($B188,$AO$14:$BP$63,14,0))</f>
        <v/>
      </c>
      <c r="I190" s="389" t="str">
        <f>IF($B188="","",VLOOKUP($B188,$AO$14:$BP$63,15,0))</f>
        <v/>
      </c>
      <c r="J190" s="390"/>
      <c r="K190" s="389" t="str">
        <f>IF($B188="","",VLOOKUP($B188,$AO$14:$BP$63,17,0))</f>
        <v/>
      </c>
      <c r="L190" s="654" t="str">
        <f>IF($B190="","",VLOOKUP($B190,$AO$14:$BP$55,13,0))</f>
        <v/>
      </c>
      <c r="M190" s="389" t="str">
        <f>IF($B188="","",VLOOKUP($B188,$AO$14:$BP$63,20,0))</f>
        <v/>
      </c>
      <c r="N190" s="391" t="str">
        <f>IF($B188="","",VLOOKUP($B188,$AO$14:$BP$63,24,0))</f>
        <v/>
      </c>
      <c r="O190" s="391" t="str">
        <f>IF($B188="","",VLOOKUP($B188,$AO$14:$BP$63,25,0))</f>
        <v/>
      </c>
      <c r="P190" s="690" t="str">
        <f t="shared" ref="P190:AD190" si="39">IF($B190="","",IF($BG193="","",VLOOKUP($B190,$AO$14:$BP$55,16,0)))</f>
        <v/>
      </c>
      <c r="Q190" s="690" t="str">
        <f t="shared" si="39"/>
        <v/>
      </c>
      <c r="R190" s="690" t="str">
        <f t="shared" si="39"/>
        <v/>
      </c>
      <c r="S190" s="690" t="str">
        <f t="shared" si="39"/>
        <v/>
      </c>
      <c r="T190" s="690" t="str">
        <f t="shared" si="39"/>
        <v/>
      </c>
      <c r="U190" s="690" t="str">
        <f t="shared" si="39"/>
        <v/>
      </c>
      <c r="V190" s="690" t="str">
        <f t="shared" si="39"/>
        <v/>
      </c>
      <c r="W190" s="690" t="str">
        <f t="shared" si="39"/>
        <v/>
      </c>
      <c r="X190" s="690" t="str">
        <f t="shared" si="39"/>
        <v/>
      </c>
      <c r="Y190" s="690" t="str">
        <f t="shared" si="39"/>
        <v/>
      </c>
      <c r="Z190" s="690" t="str">
        <f t="shared" si="39"/>
        <v/>
      </c>
      <c r="AA190" s="690" t="str">
        <f t="shared" si="39"/>
        <v/>
      </c>
      <c r="AB190" s="690" t="str">
        <f t="shared" si="39"/>
        <v/>
      </c>
      <c r="AC190" s="690" t="str">
        <f t="shared" si="39"/>
        <v/>
      </c>
      <c r="AD190" s="690" t="str">
        <f t="shared" si="39"/>
        <v/>
      </c>
      <c r="AE190" s="392"/>
      <c r="AF190" s="393" t="s">
        <v>442</v>
      </c>
      <c r="AG190" s="393"/>
      <c r="AH190" s="393" t="s">
        <v>443</v>
      </c>
      <c r="AI190" s="393"/>
      <c r="AJ190" s="394" t="s">
        <v>444</v>
      </c>
      <c r="AK190" s="1011"/>
      <c r="AL190" s="1014"/>
      <c r="AM190" s="24"/>
    </row>
    <row r="191" spans="1:39" ht="15" customHeight="1">
      <c r="A191" s="654">
        <f>+A188+1</f>
        <v>40</v>
      </c>
      <c r="B191" s="846"/>
      <c r="C191" s="395" t="str">
        <f>IF($B191="","",VLOOKUP($B191,$AO$14:$BP$63,5,0))</f>
        <v/>
      </c>
      <c r="D191" s="1010" t="str">
        <f>IF($B191="","",VLOOKUP($B191,$AO$14:$BP$63,6,0))</f>
        <v/>
      </c>
      <c r="E191" s="1015"/>
      <c r="F191" s="1008" t="str">
        <f>IF($B191="","",VLOOKUP($B191,$AO$14:$BP$63,9,0))</f>
        <v/>
      </c>
      <c r="G191" s="1008" t="str">
        <f>IF($B191="","",VLOOKUP($B191,$AO$14:$BP$63,7,0))</f>
        <v/>
      </c>
      <c r="H191" s="1005" t="str">
        <f>IF($B191="","",VLOOKUP($B191,$AO$14:$BP$63,12,0))</f>
        <v/>
      </c>
      <c r="I191" s="654" t="str">
        <f>IF($B191="","",VLOOKUP($B191,$AO$14:$BP$63,13,0))</f>
        <v/>
      </c>
      <c r="J191" s="226"/>
      <c r="K191" s="1003" t="str">
        <f>IF($B191="","",VLOOKUP($B191,$AO$14:$BP$63,16,0))</f>
        <v/>
      </c>
      <c r="L191" s="1002" t="str">
        <f>IF($B191="","",VLOOKUP($B191,$AO$14:$BP$63,18,0))</f>
        <v/>
      </c>
      <c r="M191" s="1003" t="str">
        <f>IF($B191="","",VLOOKUP($B191,$AO$14:$BP$63,19,0))</f>
        <v/>
      </c>
      <c r="N191" s="396" t="str">
        <f>IF($B191="","",VLOOKUP($B191,$AO$14:$BP$63,21,0))</f>
        <v/>
      </c>
      <c r="O191" s="396" t="str">
        <f>IF($B191="","",VLOOKUP($B191,$AO$14:$BP$63,22,0))</f>
        <v/>
      </c>
      <c r="P191" s="690" t="str">
        <f>IF($B191="","",VLOOKUP($B191,$AO$14:$BP$63,26,0))</f>
        <v/>
      </c>
      <c r="Q191" s="690" t="str">
        <f>IF($B191="","",IF($BG194="","",VLOOKUP($B191,$AO$14:$BP$55,16,0)))</f>
        <v/>
      </c>
      <c r="R191" s="690" t="str">
        <f>IF($B191="","",IF($BG194="","",VLOOKUP($B191,$AO$14:$BP$55,16,0)))</f>
        <v/>
      </c>
      <c r="S191" s="690" t="str">
        <f>IF($B191="","",IF($BG194="","",VLOOKUP($B191,$AO$14:$BP$55,16,0)))</f>
        <v/>
      </c>
      <c r="T191" s="690" t="str">
        <f>IF($B191="","",IF($BG194="","",VLOOKUP($B191,$AO$14:$BP$55,16,0)))</f>
        <v/>
      </c>
      <c r="U191" s="690" t="str">
        <f>IF($B191="","",VLOOKUP($B191,$AO$14:$BP$63,27,0))</f>
        <v/>
      </c>
      <c r="V191" s="690" t="str">
        <f>IF($B191="","",IF($BG194="","",VLOOKUP($B191,$AO$14:$BP$55,16,0)))</f>
        <v/>
      </c>
      <c r="W191" s="690" t="str">
        <f>IF($B191="","",IF($BG194="","",VLOOKUP($B191,$AO$14:$BP$55,16,0)))</f>
        <v/>
      </c>
      <c r="X191" s="690" t="str">
        <f>IF($B191="","",IF($BG194="","",VLOOKUP($B191,$AO$14:$BP$55,16,0)))</f>
        <v/>
      </c>
      <c r="Y191" s="690" t="str">
        <f>IF($B191="","",IF($BG194="","",VLOOKUP($B191,$AO$14:$BP$55,16,0)))</f>
        <v/>
      </c>
      <c r="Z191" s="690" t="str">
        <f>IF($B191="","",VLOOKUP($B191,$AO$14:$BP$63,28,0))</f>
        <v/>
      </c>
      <c r="AA191" s="690" t="str">
        <f>IF($B191="","",IF($BG194="","",VLOOKUP($B191,$AO$14:$BP$55,16,0)))</f>
        <v/>
      </c>
      <c r="AB191" s="690" t="str">
        <f>IF($B191="","",IF($BG194="","",VLOOKUP($B191,$AO$14:$BP$55,16,0)))</f>
        <v/>
      </c>
      <c r="AC191" s="690" t="str">
        <f>IF($B191="","",IF($BG194="","",VLOOKUP($B191,$AO$14:$BP$55,16,0)))</f>
        <v/>
      </c>
      <c r="AD191" s="690" t="str">
        <f>IF($B191="","",IF($BG194="","",VLOOKUP($B191,$AO$14:$BP$55,16,0)))</f>
        <v/>
      </c>
      <c r="AE191" s="376"/>
      <c r="AF191" s="377" t="s">
        <v>442</v>
      </c>
      <c r="AG191" s="377"/>
      <c r="AH191" s="377" t="s">
        <v>443</v>
      </c>
      <c r="AI191" s="377"/>
      <c r="AJ191" s="378" t="s">
        <v>444</v>
      </c>
      <c r="AK191" s="1011" t="s">
        <v>729</v>
      </c>
      <c r="AL191" s="1012" t="s">
        <v>728</v>
      </c>
      <c r="AM191" s="24"/>
    </row>
    <row r="192" spans="1:39" ht="15" customHeight="1">
      <c r="A192" s="654"/>
      <c r="B192" s="846"/>
      <c r="C192" s="1016" t="str">
        <f>IF($B191="","",VLOOKUP($B191,$AO$14:$BP$63,4,0))</f>
        <v/>
      </c>
      <c r="D192" s="1010"/>
      <c r="E192" s="1015"/>
      <c r="F192" s="1009"/>
      <c r="G192" s="1009"/>
      <c r="H192" s="1006"/>
      <c r="I192" s="957"/>
      <c r="J192" s="305"/>
      <c r="K192" s="1004"/>
      <c r="L192" s="1002"/>
      <c r="M192" s="1004"/>
      <c r="N192" s="397" t="str">
        <f>IF($B191="","",VLOOKUP($B191,$AO$14:$BP$63,23,0))</f>
        <v/>
      </c>
      <c r="O192" s="397" t="s">
        <v>686</v>
      </c>
      <c r="P192" s="690"/>
      <c r="Q192" s="690"/>
      <c r="R192" s="690"/>
      <c r="S192" s="690"/>
      <c r="T192" s="690"/>
      <c r="U192" s="690"/>
      <c r="V192" s="690"/>
      <c r="W192" s="690"/>
      <c r="X192" s="690"/>
      <c r="Y192" s="690"/>
      <c r="Z192" s="690"/>
      <c r="AA192" s="690"/>
      <c r="AB192" s="690"/>
      <c r="AC192" s="690"/>
      <c r="AD192" s="690"/>
      <c r="AE192" s="398"/>
      <c r="AF192" s="399"/>
      <c r="AG192" s="399"/>
      <c r="AH192" s="399"/>
      <c r="AI192" s="399"/>
      <c r="AJ192" s="400"/>
      <c r="AK192" s="1011"/>
      <c r="AL192" s="1013"/>
      <c r="AM192" s="24"/>
    </row>
    <row r="193" spans="1:84" ht="15" customHeight="1">
      <c r="A193" s="654"/>
      <c r="B193" s="846"/>
      <c r="C193" s="1010"/>
      <c r="D193" s="1010" t="str">
        <f>IF($B193="","",VLOOKUP($B193,$AO$14:$BP$55,3,0))</f>
        <v/>
      </c>
      <c r="E193" s="1015"/>
      <c r="F193" s="386" t="str">
        <f>IF($B191="","",VLOOKUP($B191,$AO$14:$BP$63,11,0))</f>
        <v/>
      </c>
      <c r="G193" s="387" t="str">
        <f>IF($B191="","",VLOOKUP($B191,$AO$14:$BP$63,8,0))</f>
        <v/>
      </c>
      <c r="H193" s="388" t="str">
        <f>IF($B191="","",VLOOKUP($B191,$AO$14:$BP$63,14,0))</f>
        <v/>
      </c>
      <c r="I193" s="389" t="str">
        <f>IF($B191="","",VLOOKUP($B191,$AO$14:$BP$63,15,0))</f>
        <v/>
      </c>
      <c r="J193" s="390"/>
      <c r="K193" s="389" t="str">
        <f>IF($B191="","",VLOOKUP($B191,$AO$14:$BP$63,17,0))</f>
        <v/>
      </c>
      <c r="L193" s="654" t="str">
        <f>IF($B193="","",VLOOKUP($B193,$AO$14:$BP$55,13,0))</f>
        <v/>
      </c>
      <c r="M193" s="389" t="str">
        <f>IF($B191="","",VLOOKUP($B191,$AO$14:$BP$63,20,0))</f>
        <v/>
      </c>
      <c r="N193" s="391" t="str">
        <f>IF($B191="","",VLOOKUP($B191,$AO$14:$BP$63,24,0))</f>
        <v/>
      </c>
      <c r="O193" s="391" t="str">
        <f>IF($B191="","",VLOOKUP($B191,$AO$14:$BP$63,25,0))</f>
        <v/>
      </c>
      <c r="P193" s="690" t="str">
        <f t="shared" ref="P193:AD193" si="40">IF($B193="","",IF($BG196="","",VLOOKUP($B193,$AO$14:$BP$55,16,0)))</f>
        <v/>
      </c>
      <c r="Q193" s="690" t="str">
        <f t="shared" si="40"/>
        <v/>
      </c>
      <c r="R193" s="690" t="str">
        <f t="shared" si="40"/>
        <v/>
      </c>
      <c r="S193" s="690" t="str">
        <f t="shared" si="40"/>
        <v/>
      </c>
      <c r="T193" s="690" t="str">
        <f t="shared" si="40"/>
        <v/>
      </c>
      <c r="U193" s="690" t="str">
        <f t="shared" si="40"/>
        <v/>
      </c>
      <c r="V193" s="690" t="str">
        <f t="shared" si="40"/>
        <v/>
      </c>
      <c r="W193" s="690" t="str">
        <f t="shared" si="40"/>
        <v/>
      </c>
      <c r="X193" s="690" t="str">
        <f t="shared" si="40"/>
        <v/>
      </c>
      <c r="Y193" s="690" t="str">
        <f t="shared" si="40"/>
        <v/>
      </c>
      <c r="Z193" s="690" t="str">
        <f t="shared" si="40"/>
        <v/>
      </c>
      <c r="AA193" s="690" t="str">
        <f t="shared" si="40"/>
        <v/>
      </c>
      <c r="AB193" s="690" t="str">
        <f t="shared" si="40"/>
        <v/>
      </c>
      <c r="AC193" s="690" t="str">
        <f t="shared" si="40"/>
        <v/>
      </c>
      <c r="AD193" s="690" t="str">
        <f t="shared" si="40"/>
        <v/>
      </c>
      <c r="AE193" s="392"/>
      <c r="AF193" s="393" t="s">
        <v>442</v>
      </c>
      <c r="AG193" s="393"/>
      <c r="AH193" s="393" t="s">
        <v>443</v>
      </c>
      <c r="AI193" s="393"/>
      <c r="AJ193" s="394" t="s">
        <v>444</v>
      </c>
      <c r="AK193" s="1011"/>
      <c r="AL193" s="1014"/>
      <c r="AM193" s="24"/>
    </row>
    <row r="194" spans="1:84" ht="15" customHeight="1">
      <c r="A194" s="18"/>
      <c r="B194" s="97"/>
      <c r="C194" s="98"/>
      <c r="D194" s="98"/>
      <c r="E194" s="80"/>
      <c r="F194" s="99"/>
      <c r="G194" s="100"/>
      <c r="H194" s="90"/>
      <c r="I194" s="18"/>
      <c r="J194" s="24"/>
      <c r="K194" s="18"/>
      <c r="L194" s="18"/>
      <c r="M194" s="18"/>
      <c r="N194" s="18"/>
      <c r="O194" s="18"/>
      <c r="P194" s="90"/>
      <c r="Q194" s="90"/>
      <c r="R194" s="90"/>
      <c r="S194" s="90"/>
      <c r="T194" s="90"/>
      <c r="U194" s="90"/>
      <c r="V194" s="90"/>
      <c r="W194" s="90"/>
      <c r="X194" s="90"/>
      <c r="Y194" s="90"/>
      <c r="Z194" s="90"/>
      <c r="AA194" s="90"/>
      <c r="AB194" s="90"/>
      <c r="AC194" s="90"/>
      <c r="AD194" s="90"/>
      <c r="AE194" s="95"/>
      <c r="AF194" s="95"/>
      <c r="AG194" s="95"/>
      <c r="AH194" s="95"/>
      <c r="AI194" s="95"/>
      <c r="AJ194" s="95"/>
      <c r="AK194" s="101"/>
      <c r="AL194" s="102"/>
      <c r="AM194" s="24"/>
    </row>
    <row r="195" spans="1:84" ht="15" customHeight="1">
      <c r="A195" s="18"/>
      <c r="B195" s="97"/>
      <c r="C195" s="98"/>
      <c r="D195" s="98"/>
      <c r="E195" s="97"/>
      <c r="F195" s="99"/>
      <c r="G195" s="100"/>
      <c r="H195" s="24"/>
      <c r="I195" s="18"/>
      <c r="J195" s="24"/>
      <c r="K195" s="18"/>
      <c r="L195" s="18"/>
      <c r="M195" s="18"/>
      <c r="N195" s="18"/>
      <c r="O195" s="18"/>
      <c r="P195" s="24"/>
      <c r="Q195" s="24"/>
      <c r="R195" s="24"/>
      <c r="S195" s="24"/>
      <c r="T195" s="24"/>
      <c r="U195" s="24"/>
      <c r="V195" s="90"/>
      <c r="W195" s="90"/>
      <c r="X195" s="90"/>
      <c r="Y195" s="90"/>
      <c r="Z195" s="90"/>
      <c r="AA195" s="90"/>
      <c r="AB195" s="90"/>
      <c r="AC195" s="90"/>
      <c r="AD195" s="90"/>
      <c r="AE195" s="95"/>
      <c r="AF195" s="95"/>
      <c r="AG195" s="95"/>
      <c r="AH195" s="95"/>
      <c r="AI195" s="95"/>
      <c r="AJ195" s="95"/>
      <c r="AK195" s="101"/>
      <c r="AL195" s="102"/>
      <c r="AM195" s="24"/>
    </row>
    <row r="196" spans="1:84" ht="15" customHeight="1">
      <c r="B196" s="60" t="s">
        <v>117</v>
      </c>
      <c r="C196" s="1007" t="s">
        <v>583</v>
      </c>
      <c r="D196" s="1007"/>
      <c r="E196" s="1007"/>
      <c r="F196" s="1007"/>
      <c r="G196" s="1007"/>
      <c r="H196" s="1000" t="s">
        <v>468</v>
      </c>
      <c r="I196" s="1000"/>
      <c r="J196" s="1000"/>
      <c r="K196" s="1000"/>
      <c r="L196" s="1000"/>
      <c r="M196" s="1000"/>
      <c r="N196" s="1000"/>
      <c r="O196" s="1000"/>
      <c r="P196" s="1000"/>
      <c r="Q196" s="1000"/>
      <c r="R196" s="1000"/>
      <c r="S196" s="1000"/>
      <c r="T196" s="1000"/>
      <c r="U196" s="1000"/>
    </row>
    <row r="197" spans="1:84" ht="15" customHeight="1">
      <c r="B197" s="60"/>
      <c r="C197" s="1007"/>
      <c r="D197" s="1007"/>
      <c r="E197" s="1007"/>
      <c r="F197" s="1007"/>
      <c r="G197" s="1007"/>
      <c r="H197" s="1000"/>
      <c r="I197" s="1000"/>
      <c r="J197" s="1000"/>
      <c r="K197" s="1000"/>
      <c r="L197" s="1000"/>
      <c r="M197" s="1000"/>
      <c r="N197" s="1000"/>
      <c r="O197" s="1000"/>
      <c r="P197" s="1000"/>
      <c r="Q197" s="1000"/>
      <c r="R197" s="1000"/>
      <c r="S197" s="1000"/>
      <c r="T197" s="1000"/>
      <c r="U197" s="1000"/>
    </row>
    <row r="198" spans="1:84" ht="15" customHeight="1">
      <c r="A198" s="12"/>
      <c r="C198" s="1001" t="s">
        <v>582</v>
      </c>
      <c r="D198" s="1001"/>
      <c r="E198" s="1001"/>
      <c r="F198" s="1001"/>
      <c r="G198" s="1001"/>
      <c r="H198" s="1000" t="s">
        <v>678</v>
      </c>
      <c r="I198" s="1000"/>
      <c r="J198" s="1000"/>
      <c r="K198" s="1000"/>
      <c r="L198" s="1000"/>
      <c r="M198" s="1000"/>
      <c r="N198" s="1000"/>
      <c r="O198" s="1000"/>
      <c r="P198" s="1000"/>
      <c r="Q198" s="1000"/>
      <c r="R198" s="1000"/>
      <c r="S198" s="1000"/>
      <c r="T198" s="1000"/>
      <c r="U198" s="1000"/>
      <c r="V198" s="12"/>
      <c r="W198" s="12"/>
      <c r="X198" s="12"/>
      <c r="AD198" s="12"/>
      <c r="AE198" s="12"/>
      <c r="AF198" s="12"/>
      <c r="AG198" s="12"/>
      <c r="AH198" s="12"/>
      <c r="AI198" s="12"/>
      <c r="AJ198" s="12"/>
      <c r="AK198" s="12"/>
      <c r="AL198" s="12"/>
      <c r="AM198" s="12"/>
    </row>
    <row r="199" spans="1:84" ht="15" customHeight="1">
      <c r="A199" s="12"/>
      <c r="C199" s="1001"/>
      <c r="D199" s="1001"/>
      <c r="E199" s="1001"/>
      <c r="F199" s="1001"/>
      <c r="G199" s="1001"/>
      <c r="H199" s="1000"/>
      <c r="I199" s="1000"/>
      <c r="J199" s="1000"/>
      <c r="K199" s="1000"/>
      <c r="L199" s="1000"/>
      <c r="M199" s="1000"/>
      <c r="N199" s="1000"/>
      <c r="O199" s="1000"/>
      <c r="P199" s="1000"/>
      <c r="Q199" s="1000"/>
      <c r="R199" s="1000"/>
      <c r="S199" s="1000"/>
      <c r="T199" s="1000"/>
      <c r="U199" s="1000"/>
      <c r="V199" s="12"/>
      <c r="W199" s="12"/>
      <c r="X199" s="12"/>
      <c r="AD199" s="12"/>
      <c r="AE199" s="12"/>
      <c r="AF199" s="12"/>
      <c r="AG199" s="12"/>
      <c r="AH199" s="12"/>
      <c r="AI199" s="12"/>
      <c r="AJ199" s="12"/>
      <c r="AK199" s="12"/>
      <c r="AL199" s="12"/>
      <c r="AM199" s="12"/>
    </row>
    <row r="200" spans="1:84" ht="15" customHeight="1">
      <c r="A200" s="12"/>
      <c r="C200" s="94"/>
      <c r="D200" s="94"/>
      <c r="E200" s="94"/>
      <c r="F200" s="94"/>
      <c r="G200" s="94"/>
      <c r="H200" s="1000" t="s">
        <v>679</v>
      </c>
      <c r="I200" s="1000"/>
      <c r="J200" s="1000"/>
      <c r="K200" s="1000"/>
      <c r="L200" s="1000"/>
      <c r="M200" s="1000"/>
      <c r="N200" s="1000"/>
      <c r="O200" s="1000"/>
      <c r="P200" s="1000"/>
      <c r="Q200" s="1000"/>
      <c r="R200" s="1000"/>
      <c r="S200" s="1000"/>
      <c r="T200" s="1000"/>
      <c r="U200" s="1000"/>
      <c r="V200" s="12"/>
      <c r="W200" s="12"/>
      <c r="X200" s="12"/>
      <c r="AD200" s="12"/>
      <c r="AE200" s="12"/>
      <c r="AF200" s="12"/>
      <c r="AG200" s="12"/>
      <c r="AH200" s="12"/>
      <c r="AI200" s="12"/>
      <c r="AJ200" s="12"/>
      <c r="AK200" s="12"/>
      <c r="AL200" s="12"/>
      <c r="AM200" s="12"/>
    </row>
    <row r="201" spans="1:84" ht="15" customHeight="1">
      <c r="A201" s="12"/>
      <c r="C201" s="94"/>
      <c r="D201" s="94"/>
      <c r="E201" s="94"/>
      <c r="F201" s="94"/>
      <c r="G201" s="94"/>
      <c r="H201" s="1000"/>
      <c r="I201" s="1000"/>
      <c r="J201" s="1000"/>
      <c r="K201" s="1000"/>
      <c r="L201" s="1000"/>
      <c r="M201" s="1000"/>
      <c r="N201" s="1000"/>
      <c r="O201" s="1000"/>
      <c r="P201" s="1000"/>
      <c r="Q201" s="1000"/>
      <c r="R201" s="1000"/>
      <c r="S201" s="1000"/>
      <c r="T201" s="1000"/>
      <c r="U201" s="1000"/>
      <c r="V201" s="12"/>
      <c r="W201" s="12"/>
      <c r="X201" s="12"/>
      <c r="AD201" s="12"/>
      <c r="AE201" s="12"/>
      <c r="AF201" s="12"/>
      <c r="AG201" s="12"/>
      <c r="AH201" s="12"/>
      <c r="AI201" s="12"/>
      <c r="AJ201" s="12"/>
      <c r="AK201" s="12"/>
      <c r="AL201" s="12"/>
      <c r="AM201" s="12"/>
    </row>
    <row r="202" spans="1:84" ht="15" customHeight="1">
      <c r="A202" s="12"/>
      <c r="C202" s="93"/>
      <c r="D202" s="39"/>
      <c r="E202" s="39"/>
      <c r="F202" s="39"/>
      <c r="G202" s="94"/>
      <c r="H202" s="1001" t="s">
        <v>680</v>
      </c>
      <c r="I202" s="1001"/>
      <c r="J202" s="1001"/>
      <c r="K202" s="1001"/>
      <c r="L202" s="1001"/>
      <c r="M202" s="1001"/>
      <c r="N202" s="1001"/>
      <c r="O202" s="1001"/>
      <c r="P202" s="1001"/>
      <c r="Q202" s="1001"/>
      <c r="R202" s="1001"/>
      <c r="S202" s="1001"/>
      <c r="T202" s="1001"/>
      <c r="U202" s="1001"/>
      <c r="V202" s="12"/>
      <c r="W202" s="12"/>
      <c r="X202" s="12"/>
      <c r="AD202" s="12"/>
      <c r="AE202" s="12"/>
      <c r="AF202" s="12"/>
      <c r="AG202" s="12"/>
      <c r="AH202" s="12"/>
      <c r="AI202" s="12"/>
      <c r="AJ202" s="12"/>
      <c r="AK202" s="12"/>
      <c r="AL202" s="12"/>
      <c r="AM202" s="12"/>
    </row>
    <row r="203" spans="1:84" ht="15" customHeight="1">
      <c r="A203" s="12"/>
      <c r="C203" s="93"/>
      <c r="D203" s="39"/>
      <c r="E203" s="39"/>
      <c r="F203" s="39"/>
      <c r="G203" s="94"/>
      <c r="H203" s="1001"/>
      <c r="I203" s="1001"/>
      <c r="J203" s="1001"/>
      <c r="K203" s="1001"/>
      <c r="L203" s="1001"/>
      <c r="M203" s="1001"/>
      <c r="N203" s="1001"/>
      <c r="O203" s="1001"/>
      <c r="P203" s="1001"/>
      <c r="Q203" s="1001"/>
      <c r="R203" s="1001"/>
      <c r="S203" s="1001"/>
      <c r="T203" s="1001"/>
      <c r="U203" s="1001"/>
      <c r="V203" s="12"/>
      <c r="W203" s="12"/>
      <c r="X203" s="12"/>
      <c r="AD203" s="12"/>
      <c r="AE203" s="12"/>
      <c r="AF203" s="12"/>
      <c r="AG203" s="12"/>
      <c r="AH203" s="12"/>
      <c r="AI203" s="12"/>
      <c r="AJ203" s="12"/>
      <c r="AK203" s="12"/>
      <c r="AL203" s="12"/>
      <c r="AM203" s="12"/>
    </row>
    <row r="204" spans="1:84" ht="15" customHeight="1">
      <c r="A204" s="12"/>
      <c r="C204" s="93"/>
      <c r="D204" s="39"/>
      <c r="E204" s="39"/>
      <c r="F204" s="39"/>
      <c r="G204" s="94"/>
      <c r="H204" s="94"/>
      <c r="I204" s="94"/>
      <c r="J204" s="94"/>
      <c r="K204" s="94"/>
      <c r="L204" s="94"/>
      <c r="M204" s="94"/>
      <c r="N204" s="94"/>
      <c r="O204" s="94"/>
      <c r="P204" s="94"/>
      <c r="Q204" s="94"/>
      <c r="R204" s="94"/>
      <c r="S204" s="94"/>
      <c r="T204" s="94"/>
      <c r="U204" s="94"/>
      <c r="V204" s="12"/>
      <c r="W204" s="12"/>
      <c r="X204" s="12"/>
      <c r="AD204" s="12"/>
      <c r="AE204" s="12"/>
      <c r="AF204" s="12"/>
      <c r="AG204" s="12"/>
      <c r="AH204" s="12"/>
      <c r="AI204" s="12"/>
      <c r="AJ204" s="12"/>
      <c r="AK204" s="12"/>
      <c r="AL204" s="12"/>
      <c r="AM204" s="12"/>
    </row>
    <row r="205" spans="1:84" ht="26.25" customHeight="1">
      <c r="A205" s="1030" t="s">
        <v>450</v>
      </c>
      <c r="B205" s="1031"/>
      <c r="C205" s="1032"/>
      <c r="U205" s="66"/>
      <c r="X205" s="676" t="s">
        <v>447</v>
      </c>
      <c r="Y205" s="757"/>
      <c r="Z205" s="758"/>
      <c r="AA205" s="49"/>
      <c r="AB205" s="49"/>
      <c r="AC205" s="49"/>
      <c r="AD205" s="49"/>
      <c r="AE205" s="49"/>
      <c r="AF205" s="49"/>
      <c r="AG205" s="49"/>
      <c r="AH205" s="49"/>
      <c r="AI205" s="49"/>
      <c r="AJ205" s="49"/>
      <c r="AK205" s="49"/>
      <c r="AL205" s="228"/>
      <c r="AN205" s="12"/>
      <c r="BW205" s="12"/>
      <c r="BX205" s="12"/>
      <c r="BY205" s="12"/>
      <c r="BZ205" s="12"/>
      <c r="CA205" s="12"/>
      <c r="CB205" s="12"/>
      <c r="CC205" s="12"/>
      <c r="CD205" s="12"/>
      <c r="CE205" s="12"/>
      <c r="CF205" s="12"/>
    </row>
    <row r="206" spans="1:84" ht="26.25" customHeight="1">
      <c r="X206" s="762"/>
      <c r="Y206" s="763"/>
      <c r="Z206" s="764"/>
      <c r="AA206" s="229"/>
      <c r="AB206" s="229"/>
      <c r="AC206" s="229"/>
      <c r="AD206" s="229"/>
      <c r="AE206" s="229"/>
      <c r="AF206" s="229"/>
      <c r="AG206" s="229"/>
      <c r="AH206" s="229"/>
      <c r="AI206" s="229"/>
      <c r="AJ206" s="229"/>
      <c r="AK206" s="229"/>
      <c r="AL206" s="230"/>
    </row>
    <row r="207" spans="1:84" ht="26.25" customHeight="1">
      <c r="F207" s="1022" t="s">
        <v>104</v>
      </c>
      <c r="G207" s="1022"/>
      <c r="H207" s="1022"/>
      <c r="I207" s="1022"/>
      <c r="J207" s="1022"/>
      <c r="K207" s="1022"/>
      <c r="AB207" s="59"/>
      <c r="AC207" s="59"/>
      <c r="AD207" s="59"/>
      <c r="AE207" s="59"/>
      <c r="AF207" s="59"/>
      <c r="AG207" s="59"/>
      <c r="AH207" s="59"/>
      <c r="AI207" s="1023" t="str">
        <f>IF(初期入力!$E$11="","",初期入力!$E$11)</f>
        <v/>
      </c>
      <c r="AJ207" s="1024"/>
      <c r="AK207" s="1024"/>
      <c r="AL207" s="1024"/>
    </row>
    <row r="208" spans="1:84" ht="26.25" customHeight="1">
      <c r="I208" s="1028"/>
      <c r="J208" s="1029"/>
      <c r="K208" s="1029"/>
      <c r="AK208" s="79"/>
      <c r="AL208" s="78"/>
      <c r="AM208" s="78"/>
    </row>
    <row r="209" spans="1:76" ht="26.25" customHeight="1">
      <c r="C209" s="58" t="s">
        <v>50</v>
      </c>
      <c r="D209" s="1025" t="e">
        <f>IF(初期入力!#REF!="","",初期入力!#REF!)</f>
        <v>#REF!</v>
      </c>
      <c r="E209" s="1025"/>
      <c r="F209" s="1025"/>
      <c r="G209" s="1025"/>
      <c r="BW209" s="96"/>
      <c r="BX209" s="96"/>
    </row>
    <row r="210" spans="1:76" ht="26.25" customHeight="1">
      <c r="C210" s="58" t="s">
        <v>105</v>
      </c>
      <c r="D210" s="1026" t="e">
        <f>IF(初期入力!#REF!="","",初期入力!#REF!)</f>
        <v>#REF!</v>
      </c>
      <c r="E210" s="1026"/>
      <c r="F210" s="1026"/>
      <c r="G210" s="1026"/>
      <c r="H210" t="s">
        <v>805</v>
      </c>
      <c r="R210" s="58"/>
      <c r="U210" s="1033" t="s">
        <v>727</v>
      </c>
      <c r="V210" s="1033"/>
      <c r="W210" s="1033"/>
      <c r="X210" s="1033"/>
      <c r="Y210" s="1033"/>
      <c r="Z210" s="1027" t="str">
        <f>IF(初期入力!$E$17="","",初期入力!$E$17)</f>
        <v/>
      </c>
      <c r="AA210" s="1027"/>
      <c r="AB210" s="1027"/>
      <c r="AC210" s="1027"/>
      <c r="AD210" s="1027"/>
      <c r="AE210" s="1027"/>
      <c r="AF210" s="1027"/>
      <c r="AG210" s="1027"/>
      <c r="AH210" s="1027"/>
      <c r="AI210" s="1027"/>
      <c r="AJ210" s="1027"/>
      <c r="AK210" s="1027"/>
      <c r="AL210" s="227" t="s">
        <v>805</v>
      </c>
      <c r="BW210" s="94"/>
      <c r="BX210" s="94"/>
    </row>
    <row r="211" spans="1:76" ht="26.25" customHeight="1">
      <c r="R211" s="58"/>
      <c r="W211" s="55"/>
      <c r="X211" s="55"/>
      <c r="Y211" s="55"/>
      <c r="Z211" s="55"/>
      <c r="AA211" s="55"/>
      <c r="AB211" s="55"/>
      <c r="AC211" s="55"/>
      <c r="AD211" s="55"/>
      <c r="AE211" s="55"/>
      <c r="AF211" s="55"/>
      <c r="AG211" s="55"/>
      <c r="AH211" s="55"/>
      <c r="AI211" s="53"/>
      <c r="BW211" s="94"/>
      <c r="BX211" s="94"/>
    </row>
    <row r="212" spans="1:76" ht="12" customHeight="1">
      <c r="A212" s="605" t="s">
        <v>676</v>
      </c>
      <c r="B212" s="1019" t="s">
        <v>446</v>
      </c>
      <c r="C212" s="335" t="s">
        <v>106</v>
      </c>
      <c r="D212" s="654" t="s">
        <v>439</v>
      </c>
      <c r="E212" s="654" t="s">
        <v>438</v>
      </c>
      <c r="F212" s="654" t="s">
        <v>107</v>
      </c>
      <c r="G212" s="654" t="s">
        <v>108</v>
      </c>
      <c r="H212" s="654" t="s">
        <v>485</v>
      </c>
      <c r="I212" s="1019" t="s">
        <v>820</v>
      </c>
      <c r="J212" s="279"/>
      <c r="K212" s="1019" t="s">
        <v>109</v>
      </c>
      <c r="L212" s="1021" t="s">
        <v>441</v>
      </c>
      <c r="M212" s="1019" t="s">
        <v>577</v>
      </c>
      <c r="N212" s="1036" t="s">
        <v>614</v>
      </c>
      <c r="O212" s="1036"/>
      <c r="P212" s="654" t="s">
        <v>110</v>
      </c>
      <c r="Q212" s="654"/>
      <c r="R212" s="654"/>
      <c r="S212" s="654"/>
      <c r="T212" s="654"/>
      <c r="U212" s="654"/>
      <c r="V212" s="654"/>
      <c r="W212" s="654"/>
      <c r="X212" s="654"/>
      <c r="Y212" s="654"/>
      <c r="Z212" s="654"/>
      <c r="AA212" s="654"/>
      <c r="AB212" s="654"/>
      <c r="AC212" s="654"/>
      <c r="AD212" s="654"/>
      <c r="AE212" s="624" t="s">
        <v>448</v>
      </c>
      <c r="AF212" s="625"/>
      <c r="AG212" s="625"/>
      <c r="AH212" s="625"/>
      <c r="AI212" s="625"/>
      <c r="AJ212" s="626"/>
      <c r="AK212" s="1034" t="s">
        <v>730</v>
      </c>
      <c r="AL212" s="1038" t="s">
        <v>579</v>
      </c>
      <c r="AM212" s="18"/>
    </row>
    <row r="213" spans="1:76" ht="12" customHeight="1">
      <c r="A213" s="605"/>
      <c r="B213" s="1019"/>
      <c r="C213" s="1037" t="s">
        <v>111</v>
      </c>
      <c r="D213" s="654"/>
      <c r="E213" s="654"/>
      <c r="F213" s="957"/>
      <c r="G213" s="957"/>
      <c r="H213" s="957"/>
      <c r="I213" s="1020"/>
      <c r="J213" s="300"/>
      <c r="K213" s="1020"/>
      <c r="L213" s="1021"/>
      <c r="M213" s="1020"/>
      <c r="N213" s="1035" t="s">
        <v>677</v>
      </c>
      <c r="O213" s="1035"/>
      <c r="P213" s="957"/>
      <c r="Q213" s="957"/>
      <c r="R213" s="957"/>
      <c r="S213" s="957"/>
      <c r="T213" s="957"/>
      <c r="U213" s="957"/>
      <c r="V213" s="957"/>
      <c r="W213" s="957"/>
      <c r="X213" s="957"/>
      <c r="Y213" s="957"/>
      <c r="Z213" s="957"/>
      <c r="AA213" s="957"/>
      <c r="AB213" s="957"/>
      <c r="AC213" s="957"/>
      <c r="AD213" s="957"/>
      <c r="AE213" s="337"/>
      <c r="AF213" s="338"/>
      <c r="AG213" s="338"/>
      <c r="AH213" s="338"/>
      <c r="AI213" s="338"/>
      <c r="AJ213" s="339"/>
      <c r="AK213" s="1034"/>
      <c r="AL213" s="1039"/>
      <c r="AM213" s="18"/>
    </row>
    <row r="214" spans="1:76" ht="12" customHeight="1">
      <c r="A214" s="605"/>
      <c r="B214" s="1019"/>
      <c r="C214" s="654"/>
      <c r="D214" s="654"/>
      <c r="E214" s="654"/>
      <c r="F214" s="302" t="s">
        <v>112</v>
      </c>
      <c r="G214" s="302" t="s">
        <v>113</v>
      </c>
      <c r="H214" s="302" t="s">
        <v>440</v>
      </c>
      <c r="I214" s="336" t="s">
        <v>820</v>
      </c>
      <c r="J214" s="302"/>
      <c r="K214" s="336" t="s">
        <v>114</v>
      </c>
      <c r="L214" s="605"/>
      <c r="M214" s="336" t="s">
        <v>576</v>
      </c>
      <c r="N214" s="1017" t="s">
        <v>612</v>
      </c>
      <c r="O214" s="1017"/>
      <c r="P214" s="1018" t="s">
        <v>578</v>
      </c>
      <c r="Q214" s="1018"/>
      <c r="R214" s="1018"/>
      <c r="S214" s="1018"/>
      <c r="T214" s="1018"/>
      <c r="U214" s="1041" t="s">
        <v>115</v>
      </c>
      <c r="V214" s="1041"/>
      <c r="W214" s="1041"/>
      <c r="X214" s="1041"/>
      <c r="Y214" s="1041"/>
      <c r="Z214" s="1041" t="s">
        <v>116</v>
      </c>
      <c r="AA214" s="1041"/>
      <c r="AB214" s="1041"/>
      <c r="AC214" s="1041"/>
      <c r="AD214" s="1041"/>
      <c r="AE214" s="723" t="s">
        <v>449</v>
      </c>
      <c r="AF214" s="642"/>
      <c r="AG214" s="642"/>
      <c r="AH214" s="642"/>
      <c r="AI214" s="642"/>
      <c r="AJ214" s="643"/>
      <c r="AK214" s="1034"/>
      <c r="AL214" s="1040"/>
      <c r="AM214" s="18"/>
    </row>
    <row r="215" spans="1:76" ht="15" customHeight="1">
      <c r="A215" s="654">
        <f>A191+1</f>
        <v>41</v>
      </c>
      <c r="B215" s="846"/>
      <c r="C215" s="395" t="str">
        <f>IF($B215="","",VLOOKUP($B215,$AO$14:$BP$63,5,0))</f>
        <v/>
      </c>
      <c r="D215" s="1010" t="str">
        <f>IF($B215="","",VLOOKUP($B215,$AO$14:$BP$63,6,0))</f>
        <v/>
      </c>
      <c r="E215" s="1015"/>
      <c r="F215" s="1008" t="str">
        <f>IF($B215="","",VLOOKUP($B215,$AO$14:$BP$63,9,0))</f>
        <v/>
      </c>
      <c r="G215" s="1008" t="str">
        <f>IF($B215="","",VLOOKUP($B215,$AO$14:$BP$63,7,0))</f>
        <v/>
      </c>
      <c r="H215" s="1005" t="str">
        <f>IF($B215="","",VLOOKUP($B215,$AO$14:$BP$63,12,0))</f>
        <v/>
      </c>
      <c r="I215" s="654" t="str">
        <f>IF($B215="","",VLOOKUP($B215,$AO$14:$BP$63,13,0))</f>
        <v/>
      </c>
      <c r="J215" s="226"/>
      <c r="K215" s="1003" t="str">
        <f>IF($B215="","",VLOOKUP($B215,$AO$14:$BP$63,16,0))</f>
        <v/>
      </c>
      <c r="L215" s="1002" t="str">
        <f>IF($B215="","",VLOOKUP($B215,$AO$14:$BP$63,18,0))</f>
        <v/>
      </c>
      <c r="M215" s="1003" t="str">
        <f>IF($B215="","",VLOOKUP($B215,$AO$14:$BP$63,19,0))</f>
        <v/>
      </c>
      <c r="N215" s="396" t="str">
        <f>IF($B215="","",VLOOKUP($B215,$AO$14:$BP$63,21,0))</f>
        <v/>
      </c>
      <c r="O215" s="396" t="str">
        <f>IF($B215="","",VLOOKUP($B215,$AO$14:$BP$63,22,0))</f>
        <v/>
      </c>
      <c r="P215" s="690" t="str">
        <f>IF($B215="","",VLOOKUP($B215,$AO$14:$BP$63,26,0))</f>
        <v/>
      </c>
      <c r="Q215" s="690" t="str">
        <f>IF($B215="","",IF($BG218="","",VLOOKUP($B215,$AO$14:$BP$55,16,0)))</f>
        <v/>
      </c>
      <c r="R215" s="690" t="str">
        <f>IF($B215="","",IF($BG218="","",VLOOKUP($B215,$AO$14:$BP$55,16,0)))</f>
        <v/>
      </c>
      <c r="S215" s="690" t="str">
        <f>IF($B215="","",IF($BG218="","",VLOOKUP($B215,$AO$14:$BP$55,16,0)))</f>
        <v/>
      </c>
      <c r="T215" s="690" t="str">
        <f>IF($B215="","",IF($BG218="","",VLOOKUP($B215,$AO$14:$BP$55,16,0)))</f>
        <v/>
      </c>
      <c r="U215" s="690" t="str">
        <f>IF($B215="","",VLOOKUP($B215,$AO$14:$BP$63,27,0))</f>
        <v/>
      </c>
      <c r="V215" s="690" t="str">
        <f>IF($B215="","",IF($BG218="","",VLOOKUP($B215,$AO$14:$BP$55,16,0)))</f>
        <v/>
      </c>
      <c r="W215" s="690" t="str">
        <f>IF($B215="","",IF($BG218="","",VLOOKUP($B215,$AO$14:$BP$55,16,0)))</f>
        <v/>
      </c>
      <c r="X215" s="690" t="str">
        <f>IF($B215="","",IF($BG218="","",VLOOKUP($B215,$AO$14:$BP$55,16,0)))</f>
        <v/>
      </c>
      <c r="Y215" s="690" t="str">
        <f>IF($B215="","",IF($BG218="","",VLOOKUP($B215,$AO$14:$BP$55,16,0)))</f>
        <v/>
      </c>
      <c r="Z215" s="690" t="str">
        <f>IF($B215="","",VLOOKUP($B215,$AO$14:$BP$63,28,0))</f>
        <v/>
      </c>
      <c r="AA215" s="690" t="str">
        <f>IF($B215="","",IF($BG218="","",VLOOKUP($B215,$AO$14:$BP$55,16,0)))</f>
        <v/>
      </c>
      <c r="AB215" s="690" t="str">
        <f>IF($B215="","",IF($BG218="","",VLOOKUP($B215,$AO$14:$BP$55,16,0)))</f>
        <v/>
      </c>
      <c r="AC215" s="690" t="str">
        <f>IF($B215="","",IF($BG218="","",VLOOKUP($B215,$AO$14:$BP$55,16,0)))</f>
        <v/>
      </c>
      <c r="AD215" s="690" t="str">
        <f>IF($B215="","",IF($BG218="","",VLOOKUP($B215,$AO$14:$BP$55,16,0)))</f>
        <v/>
      </c>
      <c r="AE215" s="376"/>
      <c r="AF215" s="377" t="s">
        <v>442</v>
      </c>
      <c r="AG215" s="377"/>
      <c r="AH215" s="377" t="s">
        <v>443</v>
      </c>
      <c r="AI215" s="377"/>
      <c r="AJ215" s="378" t="s">
        <v>444</v>
      </c>
      <c r="AK215" s="1011" t="s">
        <v>729</v>
      </c>
      <c r="AL215" s="1012" t="s">
        <v>728</v>
      </c>
      <c r="AM215" s="24"/>
    </row>
    <row r="216" spans="1:76" ht="15" customHeight="1">
      <c r="A216" s="654"/>
      <c r="B216" s="846"/>
      <c r="C216" s="1016" t="str">
        <f>IF($B215="","",VLOOKUP($B215,$AO$14:$BP$63,4,0))</f>
        <v/>
      </c>
      <c r="D216" s="1010"/>
      <c r="E216" s="1015"/>
      <c r="F216" s="1009"/>
      <c r="G216" s="1009"/>
      <c r="H216" s="1006"/>
      <c r="I216" s="957"/>
      <c r="J216" s="305"/>
      <c r="K216" s="1004"/>
      <c r="L216" s="1002"/>
      <c r="M216" s="1004"/>
      <c r="N216" s="397" t="str">
        <f>IF($B215="","",VLOOKUP($B215,$AO$14:$BP$63,23,0))</f>
        <v/>
      </c>
      <c r="O216" s="397" t="s">
        <v>686</v>
      </c>
      <c r="P216" s="690"/>
      <c r="Q216" s="690"/>
      <c r="R216" s="690"/>
      <c r="S216" s="690"/>
      <c r="T216" s="690"/>
      <c r="U216" s="690"/>
      <c r="V216" s="690"/>
      <c r="W216" s="690"/>
      <c r="X216" s="690"/>
      <c r="Y216" s="690"/>
      <c r="Z216" s="690"/>
      <c r="AA216" s="690"/>
      <c r="AB216" s="690"/>
      <c r="AC216" s="690"/>
      <c r="AD216" s="690"/>
      <c r="AE216" s="398"/>
      <c r="AF216" s="399"/>
      <c r="AG216" s="399"/>
      <c r="AH216" s="399"/>
      <c r="AI216" s="399"/>
      <c r="AJ216" s="400"/>
      <c r="AK216" s="1011"/>
      <c r="AL216" s="1013"/>
      <c r="AM216" s="24"/>
    </row>
    <row r="217" spans="1:76" ht="15" customHeight="1">
      <c r="A217" s="654"/>
      <c r="B217" s="846"/>
      <c r="C217" s="1010"/>
      <c r="D217" s="1010" t="str">
        <f>IF($B217="","",VLOOKUP($B217,$AO$14:$BP$55,3,0))</f>
        <v/>
      </c>
      <c r="E217" s="1015"/>
      <c r="F217" s="386" t="str">
        <f>IF($B215="","",VLOOKUP($B215,$AO$14:$BP$63,11,0))</f>
        <v/>
      </c>
      <c r="G217" s="387" t="str">
        <f>IF($B215="","",VLOOKUP($B215,$AO$14:$BP$63,8,0))</f>
        <v/>
      </c>
      <c r="H217" s="388" t="str">
        <f>IF($B215="","",VLOOKUP($B215,$AO$14:$BP$63,14,0))</f>
        <v/>
      </c>
      <c r="I217" s="389" t="str">
        <f>IF($B215="","",VLOOKUP($B215,$AO$14:$BP$63,15,0))</f>
        <v/>
      </c>
      <c r="J217" s="390"/>
      <c r="K217" s="389" t="str">
        <f>IF($B215="","",VLOOKUP($B215,$AO$14:$BP$63,17,0))</f>
        <v/>
      </c>
      <c r="L217" s="654" t="str">
        <f>IF($B217="","",VLOOKUP($B217,$AO$14:$BP$55,13,0))</f>
        <v/>
      </c>
      <c r="M217" s="389" t="str">
        <f>IF($B215="","",VLOOKUP($B215,$AO$14:$BP$63,20,0))</f>
        <v/>
      </c>
      <c r="N217" s="391" t="str">
        <f>IF($B215="","",VLOOKUP($B215,$AO$14:$BP$63,24,0))</f>
        <v/>
      </c>
      <c r="O217" s="391" t="str">
        <f>IF($B215="","",VLOOKUP($B215,$AO$14:$BP$63,25,0))</f>
        <v/>
      </c>
      <c r="P217" s="690" t="str">
        <f t="shared" ref="P217:AD217" si="41">IF($B217="","",IF($BG220="","",VLOOKUP($B217,$AO$14:$BP$55,16,0)))</f>
        <v/>
      </c>
      <c r="Q217" s="690" t="str">
        <f t="shared" si="41"/>
        <v/>
      </c>
      <c r="R217" s="690" t="str">
        <f t="shared" si="41"/>
        <v/>
      </c>
      <c r="S217" s="690" t="str">
        <f t="shared" si="41"/>
        <v/>
      </c>
      <c r="T217" s="690" t="str">
        <f t="shared" si="41"/>
        <v/>
      </c>
      <c r="U217" s="690" t="str">
        <f t="shared" si="41"/>
        <v/>
      </c>
      <c r="V217" s="690" t="str">
        <f t="shared" si="41"/>
        <v/>
      </c>
      <c r="W217" s="690" t="str">
        <f t="shared" si="41"/>
        <v/>
      </c>
      <c r="X217" s="690" t="str">
        <f t="shared" si="41"/>
        <v/>
      </c>
      <c r="Y217" s="690" t="str">
        <f t="shared" si="41"/>
        <v/>
      </c>
      <c r="Z217" s="690" t="str">
        <f t="shared" si="41"/>
        <v/>
      </c>
      <c r="AA217" s="690" t="str">
        <f t="shared" si="41"/>
        <v/>
      </c>
      <c r="AB217" s="690" t="str">
        <f t="shared" si="41"/>
        <v/>
      </c>
      <c r="AC217" s="690" t="str">
        <f t="shared" si="41"/>
        <v/>
      </c>
      <c r="AD217" s="690" t="str">
        <f t="shared" si="41"/>
        <v/>
      </c>
      <c r="AE217" s="392"/>
      <c r="AF217" s="393" t="s">
        <v>442</v>
      </c>
      <c r="AG217" s="393"/>
      <c r="AH217" s="393" t="s">
        <v>443</v>
      </c>
      <c r="AI217" s="393"/>
      <c r="AJ217" s="394" t="s">
        <v>444</v>
      </c>
      <c r="AK217" s="1011"/>
      <c r="AL217" s="1014"/>
      <c r="AM217" s="24"/>
    </row>
    <row r="218" spans="1:76" ht="15" customHeight="1">
      <c r="A218" s="654">
        <f>+A215+1</f>
        <v>42</v>
      </c>
      <c r="B218" s="846"/>
      <c r="C218" s="395" t="str">
        <f>IF($B218="","",VLOOKUP($B218,$AO$14:$BP$63,5,0))</f>
        <v/>
      </c>
      <c r="D218" s="1010" t="str">
        <f>IF($B218="","",VLOOKUP($B218,$AO$14:$BP$63,6,0))</f>
        <v/>
      </c>
      <c r="E218" s="1015"/>
      <c r="F218" s="1008" t="str">
        <f>IF($B218="","",VLOOKUP($B218,$AO$14:$BP$63,9,0))</f>
        <v/>
      </c>
      <c r="G218" s="1008" t="str">
        <f>IF($B218="","",VLOOKUP($B218,$AO$14:$BP$63,7,0))</f>
        <v/>
      </c>
      <c r="H218" s="1005" t="str">
        <f>IF($B218="","",VLOOKUP($B218,$AO$14:$BP$63,12,0))</f>
        <v/>
      </c>
      <c r="I218" s="654" t="str">
        <f>IF($B218="","",VLOOKUP($B218,$AO$14:$BP$63,13,0))</f>
        <v/>
      </c>
      <c r="J218" s="226"/>
      <c r="K218" s="1003" t="str">
        <f>IF($B218="","",VLOOKUP($B218,$AO$14:$BP$63,16,0))</f>
        <v/>
      </c>
      <c r="L218" s="1002" t="str">
        <f>IF($B218="","",VLOOKUP($B218,$AO$14:$BP$63,18,0))</f>
        <v/>
      </c>
      <c r="M218" s="1003" t="str">
        <f>IF($B218="","",VLOOKUP($B218,$AO$14:$BP$63,19,0))</f>
        <v/>
      </c>
      <c r="N218" s="396" t="str">
        <f>IF($B218="","",VLOOKUP($B218,$AO$14:$BP$63,21,0))</f>
        <v/>
      </c>
      <c r="O218" s="396" t="str">
        <f>IF($B218="","",VLOOKUP($B218,$AO$14:$BP$63,22,0))</f>
        <v/>
      </c>
      <c r="P218" s="690" t="str">
        <f>IF($B218="","",VLOOKUP($B218,$AO$14:$BP$63,26,0))</f>
        <v/>
      </c>
      <c r="Q218" s="690" t="str">
        <f>IF($B218="","",IF($BG221="","",VLOOKUP($B218,$AO$14:$BP$55,16,0)))</f>
        <v/>
      </c>
      <c r="R218" s="690" t="str">
        <f>IF($B218="","",IF($BG221="","",VLOOKUP($B218,$AO$14:$BP$55,16,0)))</f>
        <v/>
      </c>
      <c r="S218" s="690" t="str">
        <f>IF($B218="","",IF($BG221="","",VLOOKUP($B218,$AO$14:$BP$55,16,0)))</f>
        <v/>
      </c>
      <c r="T218" s="690" t="str">
        <f>IF($B218="","",IF($BG221="","",VLOOKUP($B218,$AO$14:$BP$55,16,0)))</f>
        <v/>
      </c>
      <c r="U218" s="690" t="str">
        <f>IF($B218="","",VLOOKUP($B218,$AO$14:$BP$63,27,0))</f>
        <v/>
      </c>
      <c r="V218" s="690" t="str">
        <f>IF($B218="","",IF($BG221="","",VLOOKUP($B218,$AO$14:$BP$55,16,0)))</f>
        <v/>
      </c>
      <c r="W218" s="690" t="str">
        <f>IF($B218="","",IF($BG221="","",VLOOKUP($B218,$AO$14:$BP$55,16,0)))</f>
        <v/>
      </c>
      <c r="X218" s="690" t="str">
        <f>IF($B218="","",IF($BG221="","",VLOOKUP($B218,$AO$14:$BP$55,16,0)))</f>
        <v/>
      </c>
      <c r="Y218" s="690" t="str">
        <f>IF($B218="","",IF($BG221="","",VLOOKUP($B218,$AO$14:$BP$55,16,0)))</f>
        <v/>
      </c>
      <c r="Z218" s="690" t="str">
        <f>IF($B218="","",VLOOKUP($B218,$AO$14:$BP$63,28,0))</f>
        <v/>
      </c>
      <c r="AA218" s="690" t="str">
        <f>IF($B218="","",IF($BG221="","",VLOOKUP($B218,$AO$14:$BP$55,16,0)))</f>
        <v/>
      </c>
      <c r="AB218" s="690" t="str">
        <f>IF($B218="","",IF($BG221="","",VLOOKUP($B218,$AO$14:$BP$55,16,0)))</f>
        <v/>
      </c>
      <c r="AC218" s="690" t="str">
        <f>IF($B218="","",IF($BG221="","",VLOOKUP($B218,$AO$14:$BP$55,16,0)))</f>
        <v/>
      </c>
      <c r="AD218" s="690" t="str">
        <f>IF($B218="","",IF($BG221="","",VLOOKUP($B218,$AO$14:$BP$55,16,0)))</f>
        <v/>
      </c>
      <c r="AE218" s="376"/>
      <c r="AF218" s="377" t="s">
        <v>442</v>
      </c>
      <c r="AG218" s="377"/>
      <c r="AH218" s="377" t="s">
        <v>443</v>
      </c>
      <c r="AI218" s="377"/>
      <c r="AJ218" s="378" t="s">
        <v>444</v>
      </c>
      <c r="AK218" s="1011" t="s">
        <v>729</v>
      </c>
      <c r="AL218" s="1012" t="s">
        <v>728</v>
      </c>
      <c r="AM218" s="24"/>
    </row>
    <row r="219" spans="1:76" ht="15" customHeight="1">
      <c r="A219" s="654"/>
      <c r="B219" s="846"/>
      <c r="C219" s="1016" t="str">
        <f>IF($B218="","",VLOOKUP($B218,$AO$14:$BP$63,4,0))</f>
        <v/>
      </c>
      <c r="D219" s="1010"/>
      <c r="E219" s="1015"/>
      <c r="F219" s="1009"/>
      <c r="G219" s="1009"/>
      <c r="H219" s="1006"/>
      <c r="I219" s="957"/>
      <c r="J219" s="305"/>
      <c r="K219" s="1004"/>
      <c r="L219" s="1002"/>
      <c r="M219" s="1004"/>
      <c r="N219" s="397" t="str">
        <f>IF($B218="","",VLOOKUP($B218,$AO$14:$BP$63,23,0))</f>
        <v/>
      </c>
      <c r="O219" s="397" t="s">
        <v>686</v>
      </c>
      <c r="P219" s="690"/>
      <c r="Q219" s="690"/>
      <c r="R219" s="690"/>
      <c r="S219" s="690"/>
      <c r="T219" s="690"/>
      <c r="U219" s="690"/>
      <c r="V219" s="690"/>
      <c r="W219" s="690"/>
      <c r="X219" s="690"/>
      <c r="Y219" s="690"/>
      <c r="Z219" s="690"/>
      <c r="AA219" s="690"/>
      <c r="AB219" s="690"/>
      <c r="AC219" s="690"/>
      <c r="AD219" s="690"/>
      <c r="AE219" s="398"/>
      <c r="AF219" s="399"/>
      <c r="AG219" s="399"/>
      <c r="AH219" s="399"/>
      <c r="AI219" s="399"/>
      <c r="AJ219" s="400"/>
      <c r="AK219" s="1011"/>
      <c r="AL219" s="1013"/>
      <c r="AM219" s="24"/>
    </row>
    <row r="220" spans="1:76" ht="15" customHeight="1">
      <c r="A220" s="654"/>
      <c r="B220" s="846"/>
      <c r="C220" s="1010"/>
      <c r="D220" s="1010" t="str">
        <f>IF($B220="","",VLOOKUP($B220,$AO$14:$BP$55,3,0))</f>
        <v/>
      </c>
      <c r="E220" s="1015"/>
      <c r="F220" s="386" t="str">
        <f>IF($B218="","",VLOOKUP($B218,$AO$14:$BP$63,11,0))</f>
        <v/>
      </c>
      <c r="G220" s="387" t="str">
        <f>IF($B218="","",VLOOKUP($B218,$AO$14:$BP$63,8,0))</f>
        <v/>
      </c>
      <c r="H220" s="388" t="str">
        <f>IF($B218="","",VLOOKUP($B218,$AO$14:$BP$63,14,0))</f>
        <v/>
      </c>
      <c r="I220" s="389" t="str">
        <f>IF($B218="","",VLOOKUP($B218,$AO$14:$BP$63,15,0))</f>
        <v/>
      </c>
      <c r="J220" s="390"/>
      <c r="K220" s="389" t="str">
        <f>IF($B218="","",VLOOKUP($B218,$AO$14:$BP$63,17,0))</f>
        <v/>
      </c>
      <c r="L220" s="654" t="str">
        <f>IF($B220="","",VLOOKUP($B220,$AO$14:$BP$55,13,0))</f>
        <v/>
      </c>
      <c r="M220" s="389" t="str">
        <f>IF($B218="","",VLOOKUP($B218,$AO$14:$BP$63,20,0))</f>
        <v/>
      </c>
      <c r="N220" s="391" t="str">
        <f>IF($B218="","",VLOOKUP($B218,$AO$14:$BP$63,24,0))</f>
        <v/>
      </c>
      <c r="O220" s="391" t="str">
        <f>IF($B218="","",VLOOKUP($B218,$AO$14:$BP$63,25,0))</f>
        <v/>
      </c>
      <c r="P220" s="690" t="str">
        <f t="shared" ref="P220:AD220" si="42">IF($B220="","",IF($BG223="","",VLOOKUP($B220,$AO$14:$BP$55,16,0)))</f>
        <v/>
      </c>
      <c r="Q220" s="690" t="str">
        <f t="shared" si="42"/>
        <v/>
      </c>
      <c r="R220" s="690" t="str">
        <f t="shared" si="42"/>
        <v/>
      </c>
      <c r="S220" s="690" t="str">
        <f t="shared" si="42"/>
        <v/>
      </c>
      <c r="T220" s="690" t="str">
        <f t="shared" si="42"/>
        <v/>
      </c>
      <c r="U220" s="690" t="str">
        <f t="shared" si="42"/>
        <v/>
      </c>
      <c r="V220" s="690" t="str">
        <f t="shared" si="42"/>
        <v/>
      </c>
      <c r="W220" s="690" t="str">
        <f t="shared" si="42"/>
        <v/>
      </c>
      <c r="X220" s="690" t="str">
        <f t="shared" si="42"/>
        <v/>
      </c>
      <c r="Y220" s="690" t="str">
        <f t="shared" si="42"/>
        <v/>
      </c>
      <c r="Z220" s="690" t="str">
        <f t="shared" si="42"/>
        <v/>
      </c>
      <c r="AA220" s="690" t="str">
        <f t="shared" si="42"/>
        <v/>
      </c>
      <c r="AB220" s="690" t="str">
        <f t="shared" si="42"/>
        <v/>
      </c>
      <c r="AC220" s="690" t="str">
        <f t="shared" si="42"/>
        <v/>
      </c>
      <c r="AD220" s="690" t="str">
        <f t="shared" si="42"/>
        <v/>
      </c>
      <c r="AE220" s="392"/>
      <c r="AF220" s="393" t="s">
        <v>442</v>
      </c>
      <c r="AG220" s="393"/>
      <c r="AH220" s="393" t="s">
        <v>443</v>
      </c>
      <c r="AI220" s="393"/>
      <c r="AJ220" s="394" t="s">
        <v>444</v>
      </c>
      <c r="AK220" s="1011"/>
      <c r="AL220" s="1014"/>
      <c r="AM220" s="24"/>
    </row>
    <row r="221" spans="1:76" ht="15" customHeight="1">
      <c r="A221" s="654">
        <f>+A218+1</f>
        <v>43</v>
      </c>
      <c r="B221" s="846"/>
      <c r="C221" s="395" t="str">
        <f>IF($B221="","",VLOOKUP($B221,$AO$14:$BP$63,5,0))</f>
        <v/>
      </c>
      <c r="D221" s="1010" t="str">
        <f>IF($B221="","",VLOOKUP($B221,$AO$14:$BP$63,6,0))</f>
        <v/>
      </c>
      <c r="E221" s="1015"/>
      <c r="F221" s="1008" t="str">
        <f>IF($B221="","",VLOOKUP($B221,$AO$14:$BP$63,9,0))</f>
        <v/>
      </c>
      <c r="G221" s="1008" t="str">
        <f>IF($B221="","",VLOOKUP($B221,$AO$14:$BP$63,7,0))</f>
        <v/>
      </c>
      <c r="H221" s="1005" t="str">
        <f>IF($B221="","",VLOOKUP($B221,$AO$14:$BP$63,12,0))</f>
        <v/>
      </c>
      <c r="I221" s="654" t="str">
        <f>IF($B221="","",VLOOKUP($B221,$AO$14:$BP$63,13,0))</f>
        <v/>
      </c>
      <c r="J221" s="226"/>
      <c r="K221" s="1003" t="str">
        <f>IF($B221="","",VLOOKUP($B221,$AO$14:$BP$63,16,0))</f>
        <v/>
      </c>
      <c r="L221" s="1002" t="str">
        <f>IF($B221="","",VLOOKUP($B221,$AO$14:$BP$63,18,0))</f>
        <v/>
      </c>
      <c r="M221" s="1003" t="str">
        <f>IF($B221="","",VLOOKUP($B221,$AO$14:$BP$63,19,0))</f>
        <v/>
      </c>
      <c r="N221" s="396" t="str">
        <f>IF($B221="","",VLOOKUP($B221,$AO$14:$BP$63,21,0))</f>
        <v/>
      </c>
      <c r="O221" s="396" t="str">
        <f>IF($B221="","",VLOOKUP($B221,$AO$14:$BP$63,22,0))</f>
        <v/>
      </c>
      <c r="P221" s="690" t="str">
        <f>IF($B221="","",VLOOKUP($B221,$AO$14:$BP$63,26,0))</f>
        <v/>
      </c>
      <c r="Q221" s="690" t="str">
        <f>IF($B221="","",IF($BG224="","",VLOOKUP($B221,$AO$14:$BP$55,16,0)))</f>
        <v/>
      </c>
      <c r="R221" s="690" t="str">
        <f>IF($B221="","",IF($BG224="","",VLOOKUP($B221,$AO$14:$BP$55,16,0)))</f>
        <v/>
      </c>
      <c r="S221" s="690" t="str">
        <f>IF($B221="","",IF($BG224="","",VLOOKUP($B221,$AO$14:$BP$55,16,0)))</f>
        <v/>
      </c>
      <c r="T221" s="690" t="str">
        <f>IF($B221="","",IF($BG224="","",VLOOKUP($B221,$AO$14:$BP$55,16,0)))</f>
        <v/>
      </c>
      <c r="U221" s="690" t="str">
        <f>IF($B221="","",VLOOKUP($B221,$AO$14:$BP$63,27,0))</f>
        <v/>
      </c>
      <c r="V221" s="690" t="str">
        <f>IF($B221="","",IF($BG224="","",VLOOKUP($B221,$AO$14:$BP$55,16,0)))</f>
        <v/>
      </c>
      <c r="W221" s="690" t="str">
        <f>IF($B221="","",IF($BG224="","",VLOOKUP($B221,$AO$14:$BP$55,16,0)))</f>
        <v/>
      </c>
      <c r="X221" s="690" t="str">
        <f>IF($B221="","",IF($BG224="","",VLOOKUP($B221,$AO$14:$BP$55,16,0)))</f>
        <v/>
      </c>
      <c r="Y221" s="690" t="str">
        <f>IF($B221="","",IF($BG224="","",VLOOKUP($B221,$AO$14:$BP$55,16,0)))</f>
        <v/>
      </c>
      <c r="Z221" s="690" t="str">
        <f>IF($B221="","",VLOOKUP($B221,$AO$14:$BP$63,28,0))</f>
        <v/>
      </c>
      <c r="AA221" s="690" t="str">
        <f>IF($B221="","",IF($BG224="","",VLOOKUP($B221,$AO$14:$BP$55,16,0)))</f>
        <v/>
      </c>
      <c r="AB221" s="690" t="str">
        <f>IF($B221="","",IF($BG224="","",VLOOKUP($B221,$AO$14:$BP$55,16,0)))</f>
        <v/>
      </c>
      <c r="AC221" s="690" t="str">
        <f>IF($B221="","",IF($BG224="","",VLOOKUP($B221,$AO$14:$BP$55,16,0)))</f>
        <v/>
      </c>
      <c r="AD221" s="690" t="str">
        <f>IF($B221="","",IF($BG224="","",VLOOKUP($B221,$AO$14:$BP$55,16,0)))</f>
        <v/>
      </c>
      <c r="AE221" s="376"/>
      <c r="AF221" s="377" t="s">
        <v>442</v>
      </c>
      <c r="AG221" s="377"/>
      <c r="AH221" s="377" t="s">
        <v>443</v>
      </c>
      <c r="AI221" s="377"/>
      <c r="AJ221" s="378" t="s">
        <v>444</v>
      </c>
      <c r="AK221" s="1011" t="s">
        <v>729</v>
      </c>
      <c r="AL221" s="1012" t="s">
        <v>728</v>
      </c>
      <c r="AM221" s="24"/>
    </row>
    <row r="222" spans="1:76" ht="15" customHeight="1">
      <c r="A222" s="654"/>
      <c r="B222" s="846"/>
      <c r="C222" s="1016" t="str">
        <f>IF($B221="","",VLOOKUP($B221,$AO$14:$BP$63,4,0))</f>
        <v/>
      </c>
      <c r="D222" s="1010"/>
      <c r="E222" s="1015"/>
      <c r="F222" s="1009"/>
      <c r="G222" s="1009"/>
      <c r="H222" s="1006"/>
      <c r="I222" s="957"/>
      <c r="J222" s="305"/>
      <c r="K222" s="1004"/>
      <c r="L222" s="1002"/>
      <c r="M222" s="1004"/>
      <c r="N222" s="397" t="str">
        <f>IF($B221="","",VLOOKUP($B221,$AO$14:$BP$63,23,0))</f>
        <v/>
      </c>
      <c r="O222" s="397" t="s">
        <v>686</v>
      </c>
      <c r="P222" s="690"/>
      <c r="Q222" s="690"/>
      <c r="R222" s="690"/>
      <c r="S222" s="690"/>
      <c r="T222" s="690"/>
      <c r="U222" s="690"/>
      <c r="V222" s="690"/>
      <c r="W222" s="690"/>
      <c r="X222" s="690"/>
      <c r="Y222" s="690"/>
      <c r="Z222" s="690"/>
      <c r="AA222" s="690"/>
      <c r="AB222" s="690"/>
      <c r="AC222" s="690"/>
      <c r="AD222" s="690"/>
      <c r="AE222" s="398"/>
      <c r="AF222" s="399"/>
      <c r="AG222" s="399"/>
      <c r="AH222" s="399"/>
      <c r="AI222" s="399"/>
      <c r="AJ222" s="400"/>
      <c r="AK222" s="1011"/>
      <c r="AL222" s="1013"/>
      <c r="AM222" s="24"/>
    </row>
    <row r="223" spans="1:76" ht="15" customHeight="1">
      <c r="A223" s="654"/>
      <c r="B223" s="846"/>
      <c r="C223" s="1010"/>
      <c r="D223" s="1010" t="str">
        <f>IF($B223="","",VLOOKUP($B223,$AO$14:$BP$55,3,0))</f>
        <v/>
      </c>
      <c r="E223" s="1015"/>
      <c r="F223" s="386" t="str">
        <f>IF($B221="","",VLOOKUP($B221,$AO$14:$BP$63,11,0))</f>
        <v/>
      </c>
      <c r="G223" s="387" t="str">
        <f>IF($B221="","",VLOOKUP($B221,$AO$14:$BP$63,8,0))</f>
        <v/>
      </c>
      <c r="H223" s="388" t="str">
        <f>IF($B221="","",VLOOKUP($B221,$AO$14:$BP$63,14,0))</f>
        <v/>
      </c>
      <c r="I223" s="389" t="str">
        <f>IF($B221="","",VLOOKUP($B221,$AO$14:$BP$63,15,0))</f>
        <v/>
      </c>
      <c r="J223" s="390"/>
      <c r="K223" s="389" t="str">
        <f>IF($B221="","",VLOOKUP($B221,$AO$14:$BP$63,17,0))</f>
        <v/>
      </c>
      <c r="L223" s="654" t="str">
        <f>IF($B223="","",VLOOKUP($B223,$AO$14:$BP$55,13,0))</f>
        <v/>
      </c>
      <c r="M223" s="389" t="str">
        <f>IF($B221="","",VLOOKUP($B221,$AO$14:$BP$63,20,0))</f>
        <v/>
      </c>
      <c r="N223" s="391" t="str">
        <f>IF($B221="","",VLOOKUP($B221,$AO$14:$BP$63,24,0))</f>
        <v/>
      </c>
      <c r="O223" s="391" t="str">
        <f>IF($B221="","",VLOOKUP($B221,$AO$14:$BP$63,25,0))</f>
        <v/>
      </c>
      <c r="P223" s="690" t="str">
        <f t="shared" ref="P223:AD223" si="43">IF($B223="","",IF($BG226="","",VLOOKUP($B223,$AO$14:$BP$55,16,0)))</f>
        <v/>
      </c>
      <c r="Q223" s="690" t="str">
        <f t="shared" si="43"/>
        <v/>
      </c>
      <c r="R223" s="690" t="str">
        <f t="shared" si="43"/>
        <v/>
      </c>
      <c r="S223" s="690" t="str">
        <f t="shared" si="43"/>
        <v/>
      </c>
      <c r="T223" s="690" t="str">
        <f t="shared" si="43"/>
        <v/>
      </c>
      <c r="U223" s="690" t="str">
        <f t="shared" si="43"/>
        <v/>
      </c>
      <c r="V223" s="690" t="str">
        <f t="shared" si="43"/>
        <v/>
      </c>
      <c r="W223" s="690" t="str">
        <f t="shared" si="43"/>
        <v/>
      </c>
      <c r="X223" s="690" t="str">
        <f t="shared" si="43"/>
        <v/>
      </c>
      <c r="Y223" s="690" t="str">
        <f t="shared" si="43"/>
        <v/>
      </c>
      <c r="Z223" s="690" t="str">
        <f t="shared" si="43"/>
        <v/>
      </c>
      <c r="AA223" s="690" t="str">
        <f t="shared" si="43"/>
        <v/>
      </c>
      <c r="AB223" s="690" t="str">
        <f t="shared" si="43"/>
        <v/>
      </c>
      <c r="AC223" s="690" t="str">
        <f t="shared" si="43"/>
        <v/>
      </c>
      <c r="AD223" s="690" t="str">
        <f t="shared" si="43"/>
        <v/>
      </c>
      <c r="AE223" s="392"/>
      <c r="AF223" s="393" t="s">
        <v>442</v>
      </c>
      <c r="AG223" s="393"/>
      <c r="AH223" s="393" t="s">
        <v>443</v>
      </c>
      <c r="AI223" s="393"/>
      <c r="AJ223" s="394" t="s">
        <v>444</v>
      </c>
      <c r="AK223" s="1011"/>
      <c r="AL223" s="1014"/>
      <c r="AM223" s="24"/>
    </row>
    <row r="224" spans="1:76" ht="15" customHeight="1">
      <c r="A224" s="654">
        <f>+A221+1</f>
        <v>44</v>
      </c>
      <c r="B224" s="846"/>
      <c r="C224" s="395" t="str">
        <f>IF($B224="","",VLOOKUP($B224,$AO$14:$BP$63,5,0))</f>
        <v/>
      </c>
      <c r="D224" s="1010" t="str">
        <f>IF($B224="","",VLOOKUP($B224,$AO$14:$BP$63,6,0))</f>
        <v/>
      </c>
      <c r="E224" s="1015"/>
      <c r="F224" s="1008" t="str">
        <f>IF($B224="","",VLOOKUP($B224,$AO$14:$BP$63,9,0))</f>
        <v/>
      </c>
      <c r="G224" s="1008" t="str">
        <f>IF($B224="","",VLOOKUP($B224,$AO$14:$BP$63,7,0))</f>
        <v/>
      </c>
      <c r="H224" s="1005" t="str">
        <f>IF($B224="","",VLOOKUP($B224,$AO$14:$BP$63,12,0))</f>
        <v/>
      </c>
      <c r="I224" s="654" t="str">
        <f>IF($B224="","",VLOOKUP($B224,$AO$14:$BP$63,13,0))</f>
        <v/>
      </c>
      <c r="J224" s="226"/>
      <c r="K224" s="1003" t="str">
        <f>IF($B224="","",VLOOKUP($B224,$AO$14:$BP$63,16,0))</f>
        <v/>
      </c>
      <c r="L224" s="1002" t="str">
        <f>IF($B224="","",VLOOKUP($B224,$AO$14:$BP$63,18,0))</f>
        <v/>
      </c>
      <c r="M224" s="1003" t="str">
        <f>IF($B224="","",VLOOKUP($B224,$AO$14:$BP$63,19,0))</f>
        <v/>
      </c>
      <c r="N224" s="396" t="str">
        <f>IF($B224="","",VLOOKUP($B224,$AO$14:$BP$63,21,0))</f>
        <v/>
      </c>
      <c r="O224" s="396" t="str">
        <f>IF($B224="","",VLOOKUP($B224,$AO$14:$BP$63,22,0))</f>
        <v/>
      </c>
      <c r="P224" s="690" t="str">
        <f>IF($B224="","",VLOOKUP($B224,$AO$14:$BP$63,26,0))</f>
        <v/>
      </c>
      <c r="Q224" s="690" t="str">
        <f>IF($B224="","",IF($BG227="","",VLOOKUP($B224,$AO$14:$BP$55,16,0)))</f>
        <v/>
      </c>
      <c r="R224" s="690" t="str">
        <f>IF($B224="","",IF($BG227="","",VLOOKUP($B224,$AO$14:$BP$55,16,0)))</f>
        <v/>
      </c>
      <c r="S224" s="690" t="str">
        <f>IF($B224="","",IF($BG227="","",VLOOKUP($B224,$AO$14:$BP$55,16,0)))</f>
        <v/>
      </c>
      <c r="T224" s="690" t="str">
        <f>IF($B224="","",IF($BG227="","",VLOOKUP($B224,$AO$14:$BP$55,16,0)))</f>
        <v/>
      </c>
      <c r="U224" s="690" t="str">
        <f>IF($B224="","",VLOOKUP($B224,$AO$14:$BP$63,27,0))</f>
        <v/>
      </c>
      <c r="V224" s="690" t="str">
        <f>IF($B224="","",IF($BG227="","",VLOOKUP($B224,$AO$14:$BP$55,16,0)))</f>
        <v/>
      </c>
      <c r="W224" s="690" t="str">
        <f>IF($B224="","",IF($BG227="","",VLOOKUP($B224,$AO$14:$BP$55,16,0)))</f>
        <v/>
      </c>
      <c r="X224" s="690" t="str">
        <f>IF($B224="","",IF($BG227="","",VLOOKUP($B224,$AO$14:$BP$55,16,0)))</f>
        <v/>
      </c>
      <c r="Y224" s="690" t="str">
        <f>IF($B224="","",IF($BG227="","",VLOOKUP($B224,$AO$14:$BP$55,16,0)))</f>
        <v/>
      </c>
      <c r="Z224" s="690" t="str">
        <f>IF($B224="","",VLOOKUP($B224,$AO$14:$BP$63,28,0))</f>
        <v/>
      </c>
      <c r="AA224" s="690" t="str">
        <f>IF($B224="","",IF($BG227="","",VLOOKUP($B224,$AO$14:$BP$55,16,0)))</f>
        <v/>
      </c>
      <c r="AB224" s="690" t="str">
        <f>IF($B224="","",IF($BG227="","",VLOOKUP($B224,$AO$14:$BP$55,16,0)))</f>
        <v/>
      </c>
      <c r="AC224" s="690" t="str">
        <f>IF($B224="","",IF($BG227="","",VLOOKUP($B224,$AO$14:$BP$55,16,0)))</f>
        <v/>
      </c>
      <c r="AD224" s="690" t="str">
        <f>IF($B224="","",IF($BG227="","",VLOOKUP($B224,$AO$14:$BP$55,16,0)))</f>
        <v/>
      </c>
      <c r="AE224" s="376"/>
      <c r="AF224" s="377" t="s">
        <v>442</v>
      </c>
      <c r="AG224" s="377"/>
      <c r="AH224" s="377" t="s">
        <v>443</v>
      </c>
      <c r="AI224" s="377"/>
      <c r="AJ224" s="378" t="s">
        <v>444</v>
      </c>
      <c r="AK224" s="1011" t="s">
        <v>729</v>
      </c>
      <c r="AL224" s="1012" t="s">
        <v>728</v>
      </c>
      <c r="AM224" s="24"/>
    </row>
    <row r="225" spans="1:39" ht="15" customHeight="1">
      <c r="A225" s="654"/>
      <c r="B225" s="846"/>
      <c r="C225" s="1016" t="str">
        <f>IF($B224="","",VLOOKUP($B224,$AO$14:$BP$63,4,0))</f>
        <v/>
      </c>
      <c r="D225" s="1010"/>
      <c r="E225" s="1015"/>
      <c r="F225" s="1009"/>
      <c r="G225" s="1009"/>
      <c r="H225" s="1006"/>
      <c r="I225" s="957"/>
      <c r="J225" s="305"/>
      <c r="K225" s="1004"/>
      <c r="L225" s="1002"/>
      <c r="M225" s="1004"/>
      <c r="N225" s="397" t="str">
        <f>IF($B224="","",VLOOKUP($B224,$AO$14:$BP$63,23,0))</f>
        <v/>
      </c>
      <c r="O225" s="397" t="s">
        <v>686</v>
      </c>
      <c r="P225" s="690"/>
      <c r="Q225" s="690"/>
      <c r="R225" s="690"/>
      <c r="S225" s="690"/>
      <c r="T225" s="690"/>
      <c r="U225" s="690"/>
      <c r="V225" s="690"/>
      <c r="W225" s="690"/>
      <c r="X225" s="690"/>
      <c r="Y225" s="690"/>
      <c r="Z225" s="690"/>
      <c r="AA225" s="690"/>
      <c r="AB225" s="690"/>
      <c r="AC225" s="690"/>
      <c r="AD225" s="690"/>
      <c r="AE225" s="398"/>
      <c r="AF225" s="399"/>
      <c r="AG225" s="399"/>
      <c r="AH225" s="399"/>
      <c r="AI225" s="399"/>
      <c r="AJ225" s="400"/>
      <c r="AK225" s="1011"/>
      <c r="AL225" s="1013"/>
      <c r="AM225" s="24"/>
    </row>
    <row r="226" spans="1:39" ht="15" customHeight="1">
      <c r="A226" s="654"/>
      <c r="B226" s="846"/>
      <c r="C226" s="1010"/>
      <c r="D226" s="1010" t="str">
        <f>IF($B226="","",VLOOKUP($B226,$AO$14:$BP$55,3,0))</f>
        <v/>
      </c>
      <c r="E226" s="1015"/>
      <c r="F226" s="386" t="str">
        <f>IF($B224="","",VLOOKUP($B224,$AO$14:$BP$63,11,0))</f>
        <v/>
      </c>
      <c r="G226" s="387" t="str">
        <f>IF($B224="","",VLOOKUP($B224,$AO$14:$BP$63,8,0))</f>
        <v/>
      </c>
      <c r="H226" s="388" t="str">
        <f>IF($B224="","",VLOOKUP($B224,$AO$14:$BP$63,14,0))</f>
        <v/>
      </c>
      <c r="I226" s="389" t="str">
        <f>IF($B224="","",VLOOKUP($B224,$AO$14:$BP$63,15,0))</f>
        <v/>
      </c>
      <c r="J226" s="390"/>
      <c r="K226" s="389" t="str">
        <f>IF($B224="","",VLOOKUP($B224,$AO$14:$BP$63,17,0))</f>
        <v/>
      </c>
      <c r="L226" s="654" t="str">
        <f>IF($B226="","",VLOOKUP($B226,$AO$14:$BP$55,13,0))</f>
        <v/>
      </c>
      <c r="M226" s="389" t="str">
        <f>IF($B224="","",VLOOKUP($B224,$AO$14:$BP$63,20,0))</f>
        <v/>
      </c>
      <c r="N226" s="391" t="str">
        <f>IF($B224="","",VLOOKUP($B224,$AO$14:$BP$63,24,0))</f>
        <v/>
      </c>
      <c r="O226" s="391" t="str">
        <f>IF($B224="","",VLOOKUP($B224,$AO$14:$BP$63,25,0))</f>
        <v/>
      </c>
      <c r="P226" s="690" t="str">
        <f t="shared" ref="P226:AD226" si="44">IF($B226="","",IF($BG229="","",VLOOKUP($B226,$AO$14:$BP$55,16,0)))</f>
        <v/>
      </c>
      <c r="Q226" s="690" t="str">
        <f t="shared" si="44"/>
        <v/>
      </c>
      <c r="R226" s="690" t="str">
        <f t="shared" si="44"/>
        <v/>
      </c>
      <c r="S226" s="690" t="str">
        <f t="shared" si="44"/>
        <v/>
      </c>
      <c r="T226" s="690" t="str">
        <f t="shared" si="44"/>
        <v/>
      </c>
      <c r="U226" s="690" t="str">
        <f t="shared" si="44"/>
        <v/>
      </c>
      <c r="V226" s="690" t="str">
        <f t="shared" si="44"/>
        <v/>
      </c>
      <c r="W226" s="690" t="str">
        <f t="shared" si="44"/>
        <v/>
      </c>
      <c r="X226" s="690" t="str">
        <f t="shared" si="44"/>
        <v/>
      </c>
      <c r="Y226" s="690" t="str">
        <f t="shared" si="44"/>
        <v/>
      </c>
      <c r="Z226" s="690" t="str">
        <f t="shared" si="44"/>
        <v/>
      </c>
      <c r="AA226" s="690" t="str">
        <f t="shared" si="44"/>
        <v/>
      </c>
      <c r="AB226" s="690" t="str">
        <f t="shared" si="44"/>
        <v/>
      </c>
      <c r="AC226" s="690" t="str">
        <f t="shared" si="44"/>
        <v/>
      </c>
      <c r="AD226" s="690" t="str">
        <f t="shared" si="44"/>
        <v/>
      </c>
      <c r="AE226" s="392"/>
      <c r="AF226" s="393" t="s">
        <v>442</v>
      </c>
      <c r="AG226" s="393"/>
      <c r="AH226" s="393" t="s">
        <v>443</v>
      </c>
      <c r="AI226" s="393"/>
      <c r="AJ226" s="394" t="s">
        <v>444</v>
      </c>
      <c r="AK226" s="1011"/>
      <c r="AL226" s="1014"/>
      <c r="AM226" s="24"/>
    </row>
    <row r="227" spans="1:39" ht="15" customHeight="1">
      <c r="A227" s="654">
        <f>+A224+1</f>
        <v>45</v>
      </c>
      <c r="B227" s="846"/>
      <c r="C227" s="395" t="str">
        <f>IF($B227="","",VLOOKUP($B227,$AO$14:$BP$63,5,0))</f>
        <v/>
      </c>
      <c r="D227" s="1010" t="str">
        <f>IF($B227="","",VLOOKUP($B227,$AO$14:$BP$63,6,0))</f>
        <v/>
      </c>
      <c r="E227" s="1015"/>
      <c r="F227" s="1008" t="str">
        <f>IF($B227="","",VLOOKUP($B227,$AO$14:$BP$63,9,0))</f>
        <v/>
      </c>
      <c r="G227" s="1008" t="str">
        <f>IF($B227="","",VLOOKUP($B227,$AO$14:$BP$63,7,0))</f>
        <v/>
      </c>
      <c r="H227" s="1005" t="str">
        <f>IF($B227="","",VLOOKUP($B227,$AO$14:$BP$63,12,0))</f>
        <v/>
      </c>
      <c r="I227" s="654" t="str">
        <f>IF($B227="","",VLOOKUP($B227,$AO$14:$BP$63,13,0))</f>
        <v/>
      </c>
      <c r="J227" s="226"/>
      <c r="K227" s="1003" t="str">
        <f>IF($B227="","",VLOOKUP($B227,$AO$14:$BP$63,16,0))</f>
        <v/>
      </c>
      <c r="L227" s="1002" t="str">
        <f>IF($B227="","",VLOOKUP($B227,$AO$14:$BP$63,18,0))</f>
        <v/>
      </c>
      <c r="M227" s="1003" t="str">
        <f>IF($B227="","",VLOOKUP($B227,$AO$14:$BP$63,19,0))</f>
        <v/>
      </c>
      <c r="N227" s="396" t="str">
        <f>IF($B227="","",VLOOKUP($B227,$AO$14:$BP$63,21,0))</f>
        <v/>
      </c>
      <c r="O227" s="396" t="str">
        <f>IF($B227="","",VLOOKUP($B227,$AO$14:$BP$63,22,0))</f>
        <v/>
      </c>
      <c r="P227" s="690" t="str">
        <f>IF($B227="","",VLOOKUP($B227,$AO$14:$BP$63,26,0))</f>
        <v/>
      </c>
      <c r="Q227" s="690" t="str">
        <f>IF($B227="","",IF($BG230="","",VLOOKUP($B227,$AO$14:$BP$55,16,0)))</f>
        <v/>
      </c>
      <c r="R227" s="690" t="str">
        <f>IF($B227="","",IF($BG230="","",VLOOKUP($B227,$AO$14:$BP$55,16,0)))</f>
        <v/>
      </c>
      <c r="S227" s="690" t="str">
        <f>IF($B227="","",IF($BG230="","",VLOOKUP($B227,$AO$14:$BP$55,16,0)))</f>
        <v/>
      </c>
      <c r="T227" s="690" t="str">
        <f>IF($B227="","",IF($BG230="","",VLOOKUP($B227,$AO$14:$BP$55,16,0)))</f>
        <v/>
      </c>
      <c r="U227" s="690" t="str">
        <f>IF($B227="","",VLOOKUP($B227,$AO$14:$BP$63,27,0))</f>
        <v/>
      </c>
      <c r="V227" s="690" t="str">
        <f>IF($B227="","",IF($BG230="","",VLOOKUP($B227,$AO$14:$BP$55,16,0)))</f>
        <v/>
      </c>
      <c r="W227" s="690" t="str">
        <f>IF($B227="","",IF($BG230="","",VLOOKUP($B227,$AO$14:$BP$55,16,0)))</f>
        <v/>
      </c>
      <c r="X227" s="690" t="str">
        <f>IF($B227="","",IF($BG230="","",VLOOKUP($B227,$AO$14:$BP$55,16,0)))</f>
        <v/>
      </c>
      <c r="Y227" s="690" t="str">
        <f>IF($B227="","",IF($BG230="","",VLOOKUP($B227,$AO$14:$BP$55,16,0)))</f>
        <v/>
      </c>
      <c r="Z227" s="690" t="str">
        <f>IF($B227="","",VLOOKUP($B227,$AO$14:$BP$63,28,0))</f>
        <v/>
      </c>
      <c r="AA227" s="690" t="str">
        <f>IF($B227="","",IF($BG230="","",VLOOKUP($B227,$AO$14:$BP$55,16,0)))</f>
        <v/>
      </c>
      <c r="AB227" s="690" t="str">
        <f>IF($B227="","",IF($BG230="","",VLOOKUP($B227,$AO$14:$BP$55,16,0)))</f>
        <v/>
      </c>
      <c r="AC227" s="690" t="str">
        <f>IF($B227="","",IF($BG230="","",VLOOKUP($B227,$AO$14:$BP$55,16,0)))</f>
        <v/>
      </c>
      <c r="AD227" s="690" t="str">
        <f>IF($B227="","",IF($BG230="","",VLOOKUP($B227,$AO$14:$BP$55,16,0)))</f>
        <v/>
      </c>
      <c r="AE227" s="376"/>
      <c r="AF227" s="377" t="s">
        <v>442</v>
      </c>
      <c r="AG227" s="377"/>
      <c r="AH227" s="377" t="s">
        <v>443</v>
      </c>
      <c r="AI227" s="377"/>
      <c r="AJ227" s="378" t="s">
        <v>444</v>
      </c>
      <c r="AK227" s="1011" t="s">
        <v>729</v>
      </c>
      <c r="AL227" s="1012" t="s">
        <v>728</v>
      </c>
      <c r="AM227" s="24"/>
    </row>
    <row r="228" spans="1:39" ht="15" customHeight="1">
      <c r="A228" s="654"/>
      <c r="B228" s="846"/>
      <c r="C228" s="1016" t="str">
        <f>IF($B227="","",VLOOKUP($B227,$AO$14:$BP$63,4,0))</f>
        <v/>
      </c>
      <c r="D228" s="1010"/>
      <c r="E228" s="1015"/>
      <c r="F228" s="1009"/>
      <c r="G228" s="1009"/>
      <c r="H228" s="1006"/>
      <c r="I228" s="957"/>
      <c r="J228" s="305"/>
      <c r="K228" s="1004"/>
      <c r="L228" s="1002"/>
      <c r="M228" s="1004"/>
      <c r="N228" s="397" t="str">
        <f>IF($B227="","",VLOOKUP($B227,$AO$14:$BP$63,23,0))</f>
        <v/>
      </c>
      <c r="O228" s="397" t="s">
        <v>686</v>
      </c>
      <c r="P228" s="690"/>
      <c r="Q228" s="690"/>
      <c r="R228" s="690"/>
      <c r="S228" s="690"/>
      <c r="T228" s="690"/>
      <c r="U228" s="690"/>
      <c r="V228" s="690"/>
      <c r="W228" s="690"/>
      <c r="X228" s="690"/>
      <c r="Y228" s="690"/>
      <c r="Z228" s="690"/>
      <c r="AA228" s="690"/>
      <c r="AB228" s="690"/>
      <c r="AC228" s="690"/>
      <c r="AD228" s="690"/>
      <c r="AE228" s="398"/>
      <c r="AF228" s="399"/>
      <c r="AG228" s="399"/>
      <c r="AH228" s="399"/>
      <c r="AI228" s="399"/>
      <c r="AJ228" s="400"/>
      <c r="AK228" s="1011"/>
      <c r="AL228" s="1013"/>
      <c r="AM228" s="24"/>
    </row>
    <row r="229" spans="1:39" ht="15" customHeight="1">
      <c r="A229" s="654"/>
      <c r="B229" s="846"/>
      <c r="C229" s="1010"/>
      <c r="D229" s="1010" t="str">
        <f>IF($B229="","",VLOOKUP($B229,$AO$14:$BP$55,3,0))</f>
        <v/>
      </c>
      <c r="E229" s="1015"/>
      <c r="F229" s="386" t="str">
        <f>IF($B227="","",VLOOKUP($B227,$AO$14:$BP$63,11,0))</f>
        <v/>
      </c>
      <c r="G229" s="387" t="str">
        <f>IF($B227="","",VLOOKUP($B227,$AO$14:$BP$63,8,0))</f>
        <v/>
      </c>
      <c r="H229" s="388" t="str">
        <f>IF($B227="","",VLOOKUP($B227,$AO$14:$BP$63,14,0))</f>
        <v/>
      </c>
      <c r="I229" s="389" t="str">
        <f>IF($B227="","",VLOOKUP($B227,$AO$14:$BP$63,15,0))</f>
        <v/>
      </c>
      <c r="J229" s="390"/>
      <c r="K229" s="389" t="str">
        <f>IF($B227="","",VLOOKUP($B227,$AO$14:$BP$63,17,0))</f>
        <v/>
      </c>
      <c r="L229" s="654" t="str">
        <f>IF($B229="","",VLOOKUP($B229,$AO$14:$BP$55,13,0))</f>
        <v/>
      </c>
      <c r="M229" s="389" t="str">
        <f>IF($B227="","",VLOOKUP($B227,$AO$14:$BP$63,20,0))</f>
        <v/>
      </c>
      <c r="N229" s="391" t="str">
        <f>IF($B227="","",VLOOKUP($B227,$AO$14:$BP$63,24,0))</f>
        <v/>
      </c>
      <c r="O229" s="391" t="str">
        <f>IF($B227="","",VLOOKUP($B227,$AO$14:$BP$63,25,0))</f>
        <v/>
      </c>
      <c r="P229" s="690" t="str">
        <f t="shared" ref="P229:AD229" si="45">IF($B229="","",IF($BG232="","",VLOOKUP($B229,$AO$14:$BP$55,16,0)))</f>
        <v/>
      </c>
      <c r="Q229" s="690" t="str">
        <f t="shared" si="45"/>
        <v/>
      </c>
      <c r="R229" s="690" t="str">
        <f t="shared" si="45"/>
        <v/>
      </c>
      <c r="S229" s="690" t="str">
        <f t="shared" si="45"/>
        <v/>
      </c>
      <c r="T229" s="690" t="str">
        <f t="shared" si="45"/>
        <v/>
      </c>
      <c r="U229" s="690" t="str">
        <f t="shared" si="45"/>
        <v/>
      </c>
      <c r="V229" s="690" t="str">
        <f t="shared" si="45"/>
        <v/>
      </c>
      <c r="W229" s="690" t="str">
        <f t="shared" si="45"/>
        <v/>
      </c>
      <c r="X229" s="690" t="str">
        <f t="shared" si="45"/>
        <v/>
      </c>
      <c r="Y229" s="690" t="str">
        <f t="shared" si="45"/>
        <v/>
      </c>
      <c r="Z229" s="690" t="str">
        <f t="shared" si="45"/>
        <v/>
      </c>
      <c r="AA229" s="690" t="str">
        <f t="shared" si="45"/>
        <v/>
      </c>
      <c r="AB229" s="690" t="str">
        <f t="shared" si="45"/>
        <v/>
      </c>
      <c r="AC229" s="690" t="str">
        <f t="shared" si="45"/>
        <v/>
      </c>
      <c r="AD229" s="690" t="str">
        <f t="shared" si="45"/>
        <v/>
      </c>
      <c r="AE229" s="392"/>
      <c r="AF229" s="393" t="s">
        <v>442</v>
      </c>
      <c r="AG229" s="393"/>
      <c r="AH229" s="393" t="s">
        <v>443</v>
      </c>
      <c r="AI229" s="393"/>
      <c r="AJ229" s="394" t="s">
        <v>444</v>
      </c>
      <c r="AK229" s="1011"/>
      <c r="AL229" s="1014"/>
      <c r="AM229" s="24"/>
    </row>
    <row r="230" spans="1:39" ht="15" customHeight="1">
      <c r="A230" s="654">
        <f>+A227+1</f>
        <v>46</v>
      </c>
      <c r="B230" s="846"/>
      <c r="C230" s="395" t="str">
        <f>IF($B230="","",VLOOKUP($B230,$AO$14:$BP$63,5,0))</f>
        <v/>
      </c>
      <c r="D230" s="1010" t="str">
        <f>IF($B230="","",VLOOKUP($B230,$AO$14:$BP$63,6,0))</f>
        <v/>
      </c>
      <c r="E230" s="1015"/>
      <c r="F230" s="1008" t="str">
        <f>IF($B230="","",VLOOKUP($B230,$AO$14:$BP$63,9,0))</f>
        <v/>
      </c>
      <c r="G230" s="1008" t="str">
        <f>IF($B230="","",VLOOKUP($B230,$AO$14:$BP$63,7,0))</f>
        <v/>
      </c>
      <c r="H230" s="1005" t="str">
        <f>IF($B230="","",VLOOKUP($B230,$AO$14:$BP$63,12,0))</f>
        <v/>
      </c>
      <c r="I230" s="654" t="str">
        <f>IF($B230="","",VLOOKUP($B230,$AO$14:$BP$63,13,0))</f>
        <v/>
      </c>
      <c r="J230" s="226"/>
      <c r="K230" s="1003" t="str">
        <f>IF($B230="","",VLOOKUP($B230,$AO$14:$BP$63,16,0))</f>
        <v/>
      </c>
      <c r="L230" s="1002" t="str">
        <f>IF($B230="","",VLOOKUP($B230,$AO$14:$BP$63,18,0))</f>
        <v/>
      </c>
      <c r="M230" s="1003" t="str">
        <f>IF($B230="","",VLOOKUP($B230,$AO$14:$BP$63,19,0))</f>
        <v/>
      </c>
      <c r="N230" s="396" t="str">
        <f>IF($B230="","",VLOOKUP($B230,$AO$14:$BP$63,21,0))</f>
        <v/>
      </c>
      <c r="O230" s="396" t="str">
        <f>IF($B230="","",VLOOKUP($B230,$AO$14:$BP$63,22,0))</f>
        <v/>
      </c>
      <c r="P230" s="690" t="str">
        <f>IF($B230="","",VLOOKUP($B230,$AO$14:$BP$63,26,0))</f>
        <v/>
      </c>
      <c r="Q230" s="690" t="str">
        <f>IF($B230="","",IF($BG233="","",VLOOKUP($B230,$AO$14:$BP$55,16,0)))</f>
        <v/>
      </c>
      <c r="R230" s="690" t="str">
        <f>IF($B230="","",IF($BG233="","",VLOOKUP($B230,$AO$14:$BP$55,16,0)))</f>
        <v/>
      </c>
      <c r="S230" s="690" t="str">
        <f>IF($B230="","",IF($BG233="","",VLOOKUP($B230,$AO$14:$BP$55,16,0)))</f>
        <v/>
      </c>
      <c r="T230" s="690" t="str">
        <f>IF($B230="","",IF($BG233="","",VLOOKUP($B230,$AO$14:$BP$55,16,0)))</f>
        <v/>
      </c>
      <c r="U230" s="690" t="str">
        <f>IF($B230="","",VLOOKUP($B230,$AO$14:$BP$63,27,0))</f>
        <v/>
      </c>
      <c r="V230" s="690" t="str">
        <f>IF($B230="","",IF($BG233="","",VLOOKUP($B230,$AO$14:$BP$55,16,0)))</f>
        <v/>
      </c>
      <c r="W230" s="690" t="str">
        <f>IF($B230="","",IF($BG233="","",VLOOKUP($B230,$AO$14:$BP$55,16,0)))</f>
        <v/>
      </c>
      <c r="X230" s="690" t="str">
        <f>IF($B230="","",IF($BG233="","",VLOOKUP($B230,$AO$14:$BP$55,16,0)))</f>
        <v/>
      </c>
      <c r="Y230" s="690" t="str">
        <f>IF($B230="","",IF($BG233="","",VLOOKUP($B230,$AO$14:$BP$55,16,0)))</f>
        <v/>
      </c>
      <c r="Z230" s="690" t="str">
        <f>IF($B230="","",VLOOKUP($B230,$AO$14:$BP$63,28,0))</f>
        <v/>
      </c>
      <c r="AA230" s="690" t="str">
        <f>IF($B230="","",IF($BG233="","",VLOOKUP($B230,$AO$14:$BP$55,16,0)))</f>
        <v/>
      </c>
      <c r="AB230" s="690" t="str">
        <f>IF($B230="","",IF($BG233="","",VLOOKUP($B230,$AO$14:$BP$55,16,0)))</f>
        <v/>
      </c>
      <c r="AC230" s="690" t="str">
        <f>IF($B230="","",IF($BG233="","",VLOOKUP($B230,$AO$14:$BP$55,16,0)))</f>
        <v/>
      </c>
      <c r="AD230" s="690" t="str">
        <f>IF($B230="","",IF($BG233="","",VLOOKUP($B230,$AO$14:$BP$55,16,0)))</f>
        <v/>
      </c>
      <c r="AE230" s="376"/>
      <c r="AF230" s="377" t="s">
        <v>442</v>
      </c>
      <c r="AG230" s="377"/>
      <c r="AH230" s="377" t="s">
        <v>443</v>
      </c>
      <c r="AI230" s="377"/>
      <c r="AJ230" s="378" t="s">
        <v>444</v>
      </c>
      <c r="AK230" s="1011" t="s">
        <v>729</v>
      </c>
      <c r="AL230" s="1012" t="s">
        <v>728</v>
      </c>
      <c r="AM230" s="24"/>
    </row>
    <row r="231" spans="1:39" ht="15" customHeight="1">
      <c r="A231" s="654"/>
      <c r="B231" s="846"/>
      <c r="C231" s="1016" t="str">
        <f>IF($B230="","",VLOOKUP($B230,$AO$14:$BP$63,4,0))</f>
        <v/>
      </c>
      <c r="D231" s="1010"/>
      <c r="E231" s="1015"/>
      <c r="F231" s="1009"/>
      <c r="G231" s="1009"/>
      <c r="H231" s="1006"/>
      <c r="I231" s="957"/>
      <c r="J231" s="305"/>
      <c r="K231" s="1004"/>
      <c r="L231" s="1002"/>
      <c r="M231" s="1004"/>
      <c r="N231" s="397" t="str">
        <f>IF($B230="","",VLOOKUP($B230,$AO$14:$BP$63,23,0))</f>
        <v/>
      </c>
      <c r="O231" s="397" t="s">
        <v>686</v>
      </c>
      <c r="P231" s="690"/>
      <c r="Q231" s="690"/>
      <c r="R231" s="690"/>
      <c r="S231" s="690"/>
      <c r="T231" s="690"/>
      <c r="U231" s="690"/>
      <c r="V231" s="690"/>
      <c r="W231" s="690"/>
      <c r="X231" s="690"/>
      <c r="Y231" s="690"/>
      <c r="Z231" s="690"/>
      <c r="AA231" s="690"/>
      <c r="AB231" s="690"/>
      <c r="AC231" s="690"/>
      <c r="AD231" s="690"/>
      <c r="AE231" s="398"/>
      <c r="AF231" s="399"/>
      <c r="AG231" s="399"/>
      <c r="AH231" s="399"/>
      <c r="AI231" s="399"/>
      <c r="AJ231" s="400"/>
      <c r="AK231" s="1011"/>
      <c r="AL231" s="1013"/>
      <c r="AM231" s="24"/>
    </row>
    <row r="232" spans="1:39" ht="15" customHeight="1">
      <c r="A232" s="654"/>
      <c r="B232" s="846"/>
      <c r="C232" s="1010"/>
      <c r="D232" s="1010" t="str">
        <f>IF($B232="","",VLOOKUP($B232,$AO$14:$BP$55,3,0))</f>
        <v/>
      </c>
      <c r="E232" s="1015"/>
      <c r="F232" s="386" t="str">
        <f>IF($B230="","",VLOOKUP($B230,$AO$14:$BP$63,11,0))</f>
        <v/>
      </c>
      <c r="G232" s="387" t="str">
        <f>IF($B230="","",VLOOKUP($B230,$AO$14:$BP$63,8,0))</f>
        <v/>
      </c>
      <c r="H232" s="388" t="str">
        <f>IF($B230="","",VLOOKUP($B230,$AO$14:$BP$63,14,0))</f>
        <v/>
      </c>
      <c r="I232" s="389" t="str">
        <f>IF($B230="","",VLOOKUP($B230,$AO$14:$BP$63,15,0))</f>
        <v/>
      </c>
      <c r="J232" s="390"/>
      <c r="K232" s="389" t="str">
        <f>IF($B230="","",VLOOKUP($B230,$AO$14:$BP$63,17,0))</f>
        <v/>
      </c>
      <c r="L232" s="654" t="str">
        <f>IF($B232="","",VLOOKUP($B232,$AO$14:$BP$55,13,0))</f>
        <v/>
      </c>
      <c r="M232" s="389" t="str">
        <f>IF($B230="","",VLOOKUP($B230,$AO$14:$BP$63,20,0))</f>
        <v/>
      </c>
      <c r="N232" s="391" t="str">
        <f>IF($B230="","",VLOOKUP($B230,$AO$14:$BP$63,24,0))</f>
        <v/>
      </c>
      <c r="O232" s="391" t="str">
        <f>IF($B230="","",VLOOKUP($B230,$AO$14:$BP$63,25,0))</f>
        <v/>
      </c>
      <c r="P232" s="690" t="str">
        <f t="shared" ref="P232:AD232" si="46">IF($B232="","",IF($BG235="","",VLOOKUP($B232,$AO$14:$BP$55,16,0)))</f>
        <v/>
      </c>
      <c r="Q232" s="690" t="str">
        <f t="shared" si="46"/>
        <v/>
      </c>
      <c r="R232" s="690" t="str">
        <f t="shared" si="46"/>
        <v/>
      </c>
      <c r="S232" s="690" t="str">
        <f t="shared" si="46"/>
        <v/>
      </c>
      <c r="T232" s="690" t="str">
        <f t="shared" si="46"/>
        <v/>
      </c>
      <c r="U232" s="690" t="str">
        <f t="shared" si="46"/>
        <v/>
      </c>
      <c r="V232" s="690" t="str">
        <f t="shared" si="46"/>
        <v/>
      </c>
      <c r="W232" s="690" t="str">
        <f t="shared" si="46"/>
        <v/>
      </c>
      <c r="X232" s="690" t="str">
        <f t="shared" si="46"/>
        <v/>
      </c>
      <c r="Y232" s="690" t="str">
        <f t="shared" si="46"/>
        <v/>
      </c>
      <c r="Z232" s="690" t="str">
        <f t="shared" si="46"/>
        <v/>
      </c>
      <c r="AA232" s="690" t="str">
        <f t="shared" si="46"/>
        <v/>
      </c>
      <c r="AB232" s="690" t="str">
        <f t="shared" si="46"/>
        <v/>
      </c>
      <c r="AC232" s="690" t="str">
        <f t="shared" si="46"/>
        <v/>
      </c>
      <c r="AD232" s="690" t="str">
        <f t="shared" si="46"/>
        <v/>
      </c>
      <c r="AE232" s="392"/>
      <c r="AF232" s="393" t="s">
        <v>442</v>
      </c>
      <c r="AG232" s="393"/>
      <c r="AH232" s="393" t="s">
        <v>443</v>
      </c>
      <c r="AI232" s="393"/>
      <c r="AJ232" s="394" t="s">
        <v>444</v>
      </c>
      <c r="AK232" s="1011"/>
      <c r="AL232" s="1014"/>
      <c r="AM232" s="24"/>
    </row>
    <row r="233" spans="1:39" ht="15" customHeight="1">
      <c r="A233" s="654">
        <f>+A230+1</f>
        <v>47</v>
      </c>
      <c r="B233" s="846"/>
      <c r="C233" s="395" t="str">
        <f>IF($B233="","",VLOOKUP($B233,$AO$14:$BP$63,5,0))</f>
        <v/>
      </c>
      <c r="D233" s="1010" t="str">
        <f>IF($B233="","",VLOOKUP($B233,$AO$14:$BP$63,6,0))</f>
        <v/>
      </c>
      <c r="E233" s="1015"/>
      <c r="F233" s="1008" t="str">
        <f>IF($B233="","",VLOOKUP($B233,$AO$14:$BP$63,9,0))</f>
        <v/>
      </c>
      <c r="G233" s="1008" t="str">
        <f>IF($B233="","",VLOOKUP($B233,$AO$14:$BP$63,7,0))</f>
        <v/>
      </c>
      <c r="H233" s="1005" t="str">
        <f>IF($B233="","",VLOOKUP($B233,$AO$14:$BP$63,12,0))</f>
        <v/>
      </c>
      <c r="I233" s="654" t="str">
        <f>IF($B233="","",VLOOKUP($B233,$AO$14:$BP$63,13,0))</f>
        <v/>
      </c>
      <c r="J233" s="226"/>
      <c r="K233" s="1003" t="str">
        <f>IF($B233="","",VLOOKUP($B233,$AO$14:$BP$63,16,0))</f>
        <v/>
      </c>
      <c r="L233" s="1002" t="str">
        <f>IF($B233="","",VLOOKUP($B233,$AO$14:$BP$63,18,0))</f>
        <v/>
      </c>
      <c r="M233" s="1003" t="str">
        <f>IF($B233="","",VLOOKUP($B233,$AO$14:$BP$63,19,0))</f>
        <v/>
      </c>
      <c r="N233" s="396" t="str">
        <f>IF($B233="","",VLOOKUP($B233,$AO$14:$BP$63,21,0))</f>
        <v/>
      </c>
      <c r="O233" s="396" t="str">
        <f>IF($B233="","",VLOOKUP($B233,$AO$14:$BP$63,22,0))</f>
        <v/>
      </c>
      <c r="P233" s="690" t="str">
        <f>IF($B233="","",VLOOKUP($B233,$AO$14:$BP$63,26,0))</f>
        <v/>
      </c>
      <c r="Q233" s="690" t="str">
        <f>IF($B233="","",IF($BG236="","",VLOOKUP($B233,$AO$14:$BP$55,16,0)))</f>
        <v/>
      </c>
      <c r="R233" s="690" t="str">
        <f>IF($B233="","",IF($BG236="","",VLOOKUP($B233,$AO$14:$BP$55,16,0)))</f>
        <v/>
      </c>
      <c r="S233" s="690" t="str">
        <f>IF($B233="","",IF($BG236="","",VLOOKUP($B233,$AO$14:$BP$55,16,0)))</f>
        <v/>
      </c>
      <c r="T233" s="690" t="str">
        <f>IF($B233="","",IF($BG236="","",VLOOKUP($B233,$AO$14:$BP$55,16,0)))</f>
        <v/>
      </c>
      <c r="U233" s="690" t="str">
        <f>IF($B233="","",VLOOKUP($B233,$AO$14:$BP$63,27,0))</f>
        <v/>
      </c>
      <c r="V233" s="690" t="str">
        <f>IF($B233="","",IF($BG236="","",VLOOKUP($B233,$AO$14:$BP$55,16,0)))</f>
        <v/>
      </c>
      <c r="W233" s="690" t="str">
        <f>IF($B233="","",IF($BG236="","",VLOOKUP($B233,$AO$14:$BP$55,16,0)))</f>
        <v/>
      </c>
      <c r="X233" s="690" t="str">
        <f>IF($B233="","",IF($BG236="","",VLOOKUP($B233,$AO$14:$BP$55,16,0)))</f>
        <v/>
      </c>
      <c r="Y233" s="690" t="str">
        <f>IF($B233="","",IF($BG236="","",VLOOKUP($B233,$AO$14:$BP$55,16,0)))</f>
        <v/>
      </c>
      <c r="Z233" s="690" t="str">
        <f>IF($B233="","",VLOOKUP($B233,$AO$14:$BP$63,28,0))</f>
        <v/>
      </c>
      <c r="AA233" s="690" t="str">
        <f>IF($B233="","",IF($BG236="","",VLOOKUP($B233,$AO$14:$BP$55,16,0)))</f>
        <v/>
      </c>
      <c r="AB233" s="690" t="str">
        <f>IF($B233="","",IF($BG236="","",VLOOKUP($B233,$AO$14:$BP$55,16,0)))</f>
        <v/>
      </c>
      <c r="AC233" s="690" t="str">
        <f>IF($B233="","",IF($BG236="","",VLOOKUP($B233,$AO$14:$BP$55,16,0)))</f>
        <v/>
      </c>
      <c r="AD233" s="690" t="str">
        <f>IF($B233="","",IF($BG236="","",VLOOKUP($B233,$AO$14:$BP$55,16,0)))</f>
        <v/>
      </c>
      <c r="AE233" s="376"/>
      <c r="AF233" s="377" t="s">
        <v>442</v>
      </c>
      <c r="AG233" s="377"/>
      <c r="AH233" s="377" t="s">
        <v>443</v>
      </c>
      <c r="AI233" s="377"/>
      <c r="AJ233" s="378" t="s">
        <v>444</v>
      </c>
      <c r="AK233" s="1011" t="s">
        <v>729</v>
      </c>
      <c r="AL233" s="1012" t="s">
        <v>728</v>
      </c>
      <c r="AM233" s="24"/>
    </row>
    <row r="234" spans="1:39" ht="15" customHeight="1">
      <c r="A234" s="654"/>
      <c r="B234" s="846"/>
      <c r="C234" s="1016" t="str">
        <f>IF($B233="","",VLOOKUP($B233,$AO$14:$BP$63,4,0))</f>
        <v/>
      </c>
      <c r="D234" s="1010"/>
      <c r="E234" s="1015"/>
      <c r="F234" s="1009"/>
      <c r="G234" s="1009"/>
      <c r="H234" s="1006"/>
      <c r="I234" s="957"/>
      <c r="J234" s="305"/>
      <c r="K234" s="1004"/>
      <c r="L234" s="1002"/>
      <c r="M234" s="1004"/>
      <c r="N234" s="397" t="str">
        <f>IF($B233="","",VLOOKUP($B233,$AO$14:$BP$63,23,0))</f>
        <v/>
      </c>
      <c r="O234" s="397" t="s">
        <v>686</v>
      </c>
      <c r="P234" s="690"/>
      <c r="Q234" s="690"/>
      <c r="R234" s="690"/>
      <c r="S234" s="690"/>
      <c r="T234" s="690"/>
      <c r="U234" s="690"/>
      <c r="V234" s="690"/>
      <c r="W234" s="690"/>
      <c r="X234" s="690"/>
      <c r="Y234" s="690"/>
      <c r="Z234" s="690"/>
      <c r="AA234" s="690"/>
      <c r="AB234" s="690"/>
      <c r="AC234" s="690"/>
      <c r="AD234" s="690"/>
      <c r="AE234" s="398"/>
      <c r="AF234" s="399"/>
      <c r="AG234" s="399"/>
      <c r="AH234" s="399"/>
      <c r="AI234" s="399"/>
      <c r="AJ234" s="400"/>
      <c r="AK234" s="1011"/>
      <c r="AL234" s="1013"/>
      <c r="AM234" s="24"/>
    </row>
    <row r="235" spans="1:39" ht="15" customHeight="1">
      <c r="A235" s="654"/>
      <c r="B235" s="846"/>
      <c r="C235" s="1010"/>
      <c r="D235" s="1010" t="str">
        <f>IF($B235="","",VLOOKUP($B235,$AO$14:$BP$55,3,0))</f>
        <v/>
      </c>
      <c r="E235" s="1015"/>
      <c r="F235" s="386" t="str">
        <f>IF($B233="","",VLOOKUP($B233,$AO$14:$BP$63,11,0))</f>
        <v/>
      </c>
      <c r="G235" s="387" t="str">
        <f>IF($B233="","",VLOOKUP($B233,$AO$14:$BP$63,8,0))</f>
        <v/>
      </c>
      <c r="H235" s="388" t="str">
        <f>IF($B233="","",VLOOKUP($B233,$AO$14:$BP$63,14,0))</f>
        <v/>
      </c>
      <c r="I235" s="389" t="str">
        <f>IF($B233="","",VLOOKUP($B233,$AO$14:$BP$63,15,0))</f>
        <v/>
      </c>
      <c r="J235" s="390"/>
      <c r="K235" s="389" t="str">
        <f>IF($B233="","",VLOOKUP($B233,$AO$14:$BP$63,17,0))</f>
        <v/>
      </c>
      <c r="L235" s="654" t="str">
        <f>IF($B235="","",VLOOKUP($B235,$AO$14:$BP$55,13,0))</f>
        <v/>
      </c>
      <c r="M235" s="389" t="str">
        <f>IF($B233="","",VLOOKUP($B233,$AO$14:$BP$63,20,0))</f>
        <v/>
      </c>
      <c r="N235" s="391" t="str">
        <f>IF($B233="","",VLOOKUP($B233,$AO$14:$BP$63,24,0))</f>
        <v/>
      </c>
      <c r="O235" s="391" t="str">
        <f>IF($B233="","",VLOOKUP($B233,$AO$14:$BP$63,25,0))</f>
        <v/>
      </c>
      <c r="P235" s="690" t="str">
        <f t="shared" ref="P235:AD235" si="47">IF($B235="","",IF($BG238="","",VLOOKUP($B235,$AO$14:$BP$55,16,0)))</f>
        <v/>
      </c>
      <c r="Q235" s="690" t="str">
        <f t="shared" si="47"/>
        <v/>
      </c>
      <c r="R235" s="690" t="str">
        <f t="shared" si="47"/>
        <v/>
      </c>
      <c r="S235" s="690" t="str">
        <f t="shared" si="47"/>
        <v/>
      </c>
      <c r="T235" s="690" t="str">
        <f t="shared" si="47"/>
        <v/>
      </c>
      <c r="U235" s="690" t="str">
        <f t="shared" si="47"/>
        <v/>
      </c>
      <c r="V235" s="690" t="str">
        <f t="shared" si="47"/>
        <v/>
      </c>
      <c r="W235" s="690" t="str">
        <f t="shared" si="47"/>
        <v/>
      </c>
      <c r="X235" s="690" t="str">
        <f t="shared" si="47"/>
        <v/>
      </c>
      <c r="Y235" s="690" t="str">
        <f t="shared" si="47"/>
        <v/>
      </c>
      <c r="Z235" s="690" t="str">
        <f t="shared" si="47"/>
        <v/>
      </c>
      <c r="AA235" s="690" t="str">
        <f t="shared" si="47"/>
        <v/>
      </c>
      <c r="AB235" s="690" t="str">
        <f t="shared" si="47"/>
        <v/>
      </c>
      <c r="AC235" s="690" t="str">
        <f t="shared" si="47"/>
        <v/>
      </c>
      <c r="AD235" s="690" t="str">
        <f t="shared" si="47"/>
        <v/>
      </c>
      <c r="AE235" s="392"/>
      <c r="AF235" s="393" t="s">
        <v>442</v>
      </c>
      <c r="AG235" s="393"/>
      <c r="AH235" s="393" t="s">
        <v>443</v>
      </c>
      <c r="AI235" s="393"/>
      <c r="AJ235" s="394" t="s">
        <v>444</v>
      </c>
      <c r="AK235" s="1011"/>
      <c r="AL235" s="1014"/>
      <c r="AM235" s="24"/>
    </row>
    <row r="236" spans="1:39" ht="15" customHeight="1">
      <c r="A236" s="654">
        <f>+A233+1</f>
        <v>48</v>
      </c>
      <c r="B236" s="846"/>
      <c r="C236" s="395" t="str">
        <f>IF($B236="","",VLOOKUP($B236,$AO$14:$BP$63,5,0))</f>
        <v/>
      </c>
      <c r="D236" s="1010" t="str">
        <f>IF($B236="","",VLOOKUP($B236,$AO$14:$BP$63,6,0))</f>
        <v/>
      </c>
      <c r="E236" s="1015"/>
      <c r="F236" s="1008" t="str">
        <f>IF($B236="","",VLOOKUP($B236,$AO$14:$BP$63,9,0))</f>
        <v/>
      </c>
      <c r="G236" s="1008" t="str">
        <f>IF($B236="","",VLOOKUP($B236,$AO$14:$BP$63,7,0))</f>
        <v/>
      </c>
      <c r="H236" s="1005" t="str">
        <f>IF($B236="","",VLOOKUP($B236,$AO$14:$BP$63,12,0))</f>
        <v/>
      </c>
      <c r="I236" s="654" t="str">
        <f>IF($B236="","",VLOOKUP($B236,$AO$14:$BP$63,13,0))</f>
        <v/>
      </c>
      <c r="J236" s="226"/>
      <c r="K236" s="1003" t="str">
        <f>IF($B236="","",VLOOKUP($B236,$AO$14:$BP$63,16,0))</f>
        <v/>
      </c>
      <c r="L236" s="1002" t="str">
        <f>IF($B236="","",VLOOKUP($B236,$AO$14:$BP$63,18,0))</f>
        <v/>
      </c>
      <c r="M236" s="1003" t="str">
        <f>IF($B236="","",VLOOKUP($B236,$AO$14:$BP$63,19,0))</f>
        <v/>
      </c>
      <c r="N236" s="396" t="str">
        <f>IF($B236="","",VLOOKUP($B236,$AO$14:$BP$63,21,0))</f>
        <v/>
      </c>
      <c r="O236" s="396" t="str">
        <f>IF($B236="","",VLOOKUP($B236,$AO$14:$BP$63,22,0))</f>
        <v/>
      </c>
      <c r="P236" s="690" t="str">
        <f>IF($B236="","",VLOOKUP($B236,$AO$14:$BP$63,26,0))</f>
        <v/>
      </c>
      <c r="Q236" s="690" t="str">
        <f>IF($B236="","",IF($BG239="","",VLOOKUP($B236,$AO$14:$BP$55,16,0)))</f>
        <v/>
      </c>
      <c r="R236" s="690" t="str">
        <f>IF($B236="","",IF($BG239="","",VLOOKUP($B236,$AO$14:$BP$55,16,0)))</f>
        <v/>
      </c>
      <c r="S236" s="690" t="str">
        <f>IF($B236="","",IF($BG239="","",VLOOKUP($B236,$AO$14:$BP$55,16,0)))</f>
        <v/>
      </c>
      <c r="T236" s="690" t="str">
        <f>IF($B236="","",IF($BG239="","",VLOOKUP($B236,$AO$14:$BP$55,16,0)))</f>
        <v/>
      </c>
      <c r="U236" s="690" t="str">
        <f>IF($B236="","",VLOOKUP($B236,$AO$14:$BP$63,27,0))</f>
        <v/>
      </c>
      <c r="V236" s="690" t="str">
        <f>IF($B236="","",IF($BG239="","",VLOOKUP($B236,$AO$14:$BP$55,16,0)))</f>
        <v/>
      </c>
      <c r="W236" s="690" t="str">
        <f>IF($B236="","",IF($BG239="","",VLOOKUP($B236,$AO$14:$BP$55,16,0)))</f>
        <v/>
      </c>
      <c r="X236" s="690" t="str">
        <f>IF($B236="","",IF($BG239="","",VLOOKUP($B236,$AO$14:$BP$55,16,0)))</f>
        <v/>
      </c>
      <c r="Y236" s="690" t="str">
        <f>IF($B236="","",IF($BG239="","",VLOOKUP($B236,$AO$14:$BP$55,16,0)))</f>
        <v/>
      </c>
      <c r="Z236" s="690" t="str">
        <f>IF($B236="","",VLOOKUP($B236,$AO$14:$BP$63,28,0))</f>
        <v/>
      </c>
      <c r="AA236" s="690" t="str">
        <f>IF($B236="","",IF($BG239="","",VLOOKUP($B236,$AO$14:$BP$55,16,0)))</f>
        <v/>
      </c>
      <c r="AB236" s="690" t="str">
        <f>IF($B236="","",IF($BG239="","",VLOOKUP($B236,$AO$14:$BP$55,16,0)))</f>
        <v/>
      </c>
      <c r="AC236" s="690" t="str">
        <f>IF($B236="","",IF($BG239="","",VLOOKUP($B236,$AO$14:$BP$55,16,0)))</f>
        <v/>
      </c>
      <c r="AD236" s="690" t="str">
        <f>IF($B236="","",IF($BG239="","",VLOOKUP($B236,$AO$14:$BP$55,16,0)))</f>
        <v/>
      </c>
      <c r="AE236" s="376"/>
      <c r="AF236" s="377" t="s">
        <v>442</v>
      </c>
      <c r="AG236" s="377"/>
      <c r="AH236" s="377" t="s">
        <v>443</v>
      </c>
      <c r="AI236" s="377"/>
      <c r="AJ236" s="378" t="s">
        <v>444</v>
      </c>
      <c r="AK236" s="1011" t="s">
        <v>729</v>
      </c>
      <c r="AL236" s="1012" t="s">
        <v>728</v>
      </c>
      <c r="AM236" s="24"/>
    </row>
    <row r="237" spans="1:39" ht="15" customHeight="1">
      <c r="A237" s="654"/>
      <c r="B237" s="846"/>
      <c r="C237" s="1016" t="str">
        <f>IF($B236="","",VLOOKUP($B236,$AO$14:$BP$63,4,0))</f>
        <v/>
      </c>
      <c r="D237" s="1010"/>
      <c r="E237" s="1015"/>
      <c r="F237" s="1009"/>
      <c r="G237" s="1009"/>
      <c r="H237" s="1006"/>
      <c r="I237" s="957"/>
      <c r="J237" s="305"/>
      <c r="K237" s="1004"/>
      <c r="L237" s="1002"/>
      <c r="M237" s="1004"/>
      <c r="N237" s="397" t="str">
        <f>IF($B236="","",VLOOKUP($B236,$AO$14:$BP$63,23,0))</f>
        <v/>
      </c>
      <c r="O237" s="397" t="s">
        <v>686</v>
      </c>
      <c r="P237" s="690"/>
      <c r="Q237" s="690"/>
      <c r="R237" s="690"/>
      <c r="S237" s="690"/>
      <c r="T237" s="690"/>
      <c r="U237" s="690"/>
      <c r="V237" s="690"/>
      <c r="W237" s="690"/>
      <c r="X237" s="690"/>
      <c r="Y237" s="690"/>
      <c r="Z237" s="690"/>
      <c r="AA237" s="690"/>
      <c r="AB237" s="690"/>
      <c r="AC237" s="690"/>
      <c r="AD237" s="690"/>
      <c r="AE237" s="398"/>
      <c r="AF237" s="399"/>
      <c r="AG237" s="399"/>
      <c r="AH237" s="399"/>
      <c r="AI237" s="399"/>
      <c r="AJ237" s="400"/>
      <c r="AK237" s="1011"/>
      <c r="AL237" s="1013"/>
      <c r="AM237" s="24"/>
    </row>
    <row r="238" spans="1:39" ht="15" customHeight="1">
      <c r="A238" s="654"/>
      <c r="B238" s="846"/>
      <c r="C238" s="1010"/>
      <c r="D238" s="1010" t="str">
        <f>IF($B238="","",VLOOKUP($B238,$AO$14:$BP$55,3,0))</f>
        <v/>
      </c>
      <c r="E238" s="1015"/>
      <c r="F238" s="386" t="str">
        <f>IF($B236="","",VLOOKUP($B236,$AO$14:$BP$63,11,0))</f>
        <v/>
      </c>
      <c r="G238" s="387" t="str">
        <f>IF($B236="","",VLOOKUP($B236,$AO$14:$BP$63,8,0))</f>
        <v/>
      </c>
      <c r="H238" s="388" t="str">
        <f>IF($B236="","",VLOOKUP($B236,$AO$14:$BP$63,14,0))</f>
        <v/>
      </c>
      <c r="I238" s="389" t="str">
        <f>IF($B236="","",VLOOKUP($B236,$AO$14:$BP$63,15,0))</f>
        <v/>
      </c>
      <c r="J238" s="390"/>
      <c r="K238" s="389" t="str">
        <f>IF($B236="","",VLOOKUP($B236,$AO$14:$BP$63,17,0))</f>
        <v/>
      </c>
      <c r="L238" s="654" t="str">
        <f>IF($B238="","",VLOOKUP($B238,$AO$14:$BP$55,13,0))</f>
        <v/>
      </c>
      <c r="M238" s="389" t="str">
        <f>IF($B236="","",VLOOKUP($B236,$AO$14:$BP$63,20,0))</f>
        <v/>
      </c>
      <c r="N238" s="391" t="str">
        <f>IF($B236="","",VLOOKUP($B236,$AO$14:$BP$63,24,0))</f>
        <v/>
      </c>
      <c r="O238" s="391" t="str">
        <f>IF($B236="","",VLOOKUP($B236,$AO$14:$BP$63,25,0))</f>
        <v/>
      </c>
      <c r="P238" s="690" t="str">
        <f t="shared" ref="P238:AD238" si="48">IF($B238="","",IF($BG241="","",VLOOKUP($B238,$AO$14:$BP$55,16,0)))</f>
        <v/>
      </c>
      <c r="Q238" s="690" t="str">
        <f t="shared" si="48"/>
        <v/>
      </c>
      <c r="R238" s="690" t="str">
        <f t="shared" si="48"/>
        <v/>
      </c>
      <c r="S238" s="690" t="str">
        <f t="shared" si="48"/>
        <v/>
      </c>
      <c r="T238" s="690" t="str">
        <f t="shared" si="48"/>
        <v/>
      </c>
      <c r="U238" s="690" t="str">
        <f t="shared" si="48"/>
        <v/>
      </c>
      <c r="V238" s="690" t="str">
        <f t="shared" si="48"/>
        <v/>
      </c>
      <c r="W238" s="690" t="str">
        <f t="shared" si="48"/>
        <v/>
      </c>
      <c r="X238" s="690" t="str">
        <f t="shared" si="48"/>
        <v/>
      </c>
      <c r="Y238" s="690" t="str">
        <f t="shared" si="48"/>
        <v/>
      </c>
      <c r="Z238" s="690" t="str">
        <f t="shared" si="48"/>
        <v/>
      </c>
      <c r="AA238" s="690" t="str">
        <f t="shared" si="48"/>
        <v/>
      </c>
      <c r="AB238" s="690" t="str">
        <f t="shared" si="48"/>
        <v/>
      </c>
      <c r="AC238" s="690" t="str">
        <f t="shared" si="48"/>
        <v/>
      </c>
      <c r="AD238" s="690" t="str">
        <f t="shared" si="48"/>
        <v/>
      </c>
      <c r="AE238" s="392"/>
      <c r="AF238" s="393" t="s">
        <v>442</v>
      </c>
      <c r="AG238" s="393"/>
      <c r="AH238" s="393" t="s">
        <v>443</v>
      </c>
      <c r="AI238" s="393"/>
      <c r="AJ238" s="394" t="s">
        <v>444</v>
      </c>
      <c r="AK238" s="1011"/>
      <c r="AL238" s="1014"/>
      <c r="AM238" s="24"/>
    </row>
    <row r="239" spans="1:39" ht="15" customHeight="1">
      <c r="A239" s="654">
        <f>+A236+1</f>
        <v>49</v>
      </c>
      <c r="B239" s="846"/>
      <c r="C239" s="395" t="str">
        <f>IF($B239="","",VLOOKUP($B239,$AO$14:$BP$63,5,0))</f>
        <v/>
      </c>
      <c r="D239" s="1010" t="str">
        <f>IF($B239="","",VLOOKUP($B239,$AO$14:$BP$63,6,0))</f>
        <v/>
      </c>
      <c r="E239" s="1015"/>
      <c r="F239" s="1008" t="str">
        <f>IF($B239="","",VLOOKUP($B239,$AO$14:$BP$63,9,0))</f>
        <v/>
      </c>
      <c r="G239" s="1008" t="str">
        <f>IF($B239="","",VLOOKUP($B239,$AO$14:$BP$63,7,0))</f>
        <v/>
      </c>
      <c r="H239" s="1005" t="str">
        <f>IF($B239="","",VLOOKUP($B239,$AO$14:$BP$63,12,0))</f>
        <v/>
      </c>
      <c r="I239" s="654" t="str">
        <f>IF($B239="","",VLOOKUP($B239,$AO$14:$BP$63,13,0))</f>
        <v/>
      </c>
      <c r="J239" s="226"/>
      <c r="K239" s="1003" t="str">
        <f>IF($B239="","",VLOOKUP($B239,$AO$14:$BP$63,16,0))</f>
        <v/>
      </c>
      <c r="L239" s="1002" t="str">
        <f>IF($B239="","",VLOOKUP($B239,$AO$14:$BP$63,18,0))</f>
        <v/>
      </c>
      <c r="M239" s="1003" t="str">
        <f>IF($B239="","",VLOOKUP($B239,$AO$14:$BP$63,19,0))</f>
        <v/>
      </c>
      <c r="N239" s="396" t="str">
        <f>IF($B239="","",VLOOKUP($B239,$AO$14:$BP$63,21,0))</f>
        <v/>
      </c>
      <c r="O239" s="396" t="str">
        <f>IF($B239="","",VLOOKUP($B239,$AO$14:$BP$63,22,0))</f>
        <v/>
      </c>
      <c r="P239" s="690" t="str">
        <f>IF($B239="","",VLOOKUP($B239,$AO$14:$BP$63,26,0))</f>
        <v/>
      </c>
      <c r="Q239" s="690" t="str">
        <f>IF($B239="","",IF($BG242="","",VLOOKUP($B239,$AO$14:$BP$55,16,0)))</f>
        <v/>
      </c>
      <c r="R239" s="690" t="str">
        <f>IF($B239="","",IF($BG242="","",VLOOKUP($B239,$AO$14:$BP$55,16,0)))</f>
        <v/>
      </c>
      <c r="S239" s="690" t="str">
        <f>IF($B239="","",IF($BG242="","",VLOOKUP($B239,$AO$14:$BP$55,16,0)))</f>
        <v/>
      </c>
      <c r="T239" s="690" t="str">
        <f>IF($B239="","",IF($BG242="","",VLOOKUP($B239,$AO$14:$BP$55,16,0)))</f>
        <v/>
      </c>
      <c r="U239" s="690" t="str">
        <f>IF($B239="","",VLOOKUP($B239,$AO$14:$BP$63,27,0))</f>
        <v/>
      </c>
      <c r="V239" s="690" t="str">
        <f>IF($B239="","",IF($BG242="","",VLOOKUP($B239,$AO$14:$BP$55,16,0)))</f>
        <v/>
      </c>
      <c r="W239" s="690" t="str">
        <f>IF($B239="","",IF($BG242="","",VLOOKUP($B239,$AO$14:$BP$55,16,0)))</f>
        <v/>
      </c>
      <c r="X239" s="690" t="str">
        <f>IF($B239="","",IF($BG242="","",VLOOKUP($B239,$AO$14:$BP$55,16,0)))</f>
        <v/>
      </c>
      <c r="Y239" s="690" t="str">
        <f>IF($B239="","",IF($BG242="","",VLOOKUP($B239,$AO$14:$BP$55,16,0)))</f>
        <v/>
      </c>
      <c r="Z239" s="690" t="str">
        <f>IF($B239="","",VLOOKUP($B239,$AO$14:$BP$63,28,0))</f>
        <v/>
      </c>
      <c r="AA239" s="690" t="str">
        <f>IF($B239="","",IF($BG242="","",VLOOKUP($B239,$AO$14:$BP$55,16,0)))</f>
        <v/>
      </c>
      <c r="AB239" s="690" t="str">
        <f>IF($B239="","",IF($BG242="","",VLOOKUP($B239,$AO$14:$BP$55,16,0)))</f>
        <v/>
      </c>
      <c r="AC239" s="690" t="str">
        <f>IF($B239="","",IF($BG242="","",VLOOKUP($B239,$AO$14:$BP$55,16,0)))</f>
        <v/>
      </c>
      <c r="AD239" s="690" t="str">
        <f>IF($B239="","",IF($BG242="","",VLOOKUP($B239,$AO$14:$BP$55,16,0)))</f>
        <v/>
      </c>
      <c r="AE239" s="376"/>
      <c r="AF239" s="377" t="s">
        <v>442</v>
      </c>
      <c r="AG239" s="377"/>
      <c r="AH239" s="377" t="s">
        <v>443</v>
      </c>
      <c r="AI239" s="377"/>
      <c r="AJ239" s="378" t="s">
        <v>444</v>
      </c>
      <c r="AK239" s="1011" t="s">
        <v>729</v>
      </c>
      <c r="AL239" s="1012" t="s">
        <v>728</v>
      </c>
      <c r="AM239" s="24"/>
    </row>
    <row r="240" spans="1:39" ht="15" customHeight="1">
      <c r="A240" s="654"/>
      <c r="B240" s="846"/>
      <c r="C240" s="1016" t="str">
        <f>IF($B239="","",VLOOKUP($B239,$AO$14:$BP$63,4,0))</f>
        <v/>
      </c>
      <c r="D240" s="1010"/>
      <c r="E240" s="1015"/>
      <c r="F240" s="1009"/>
      <c r="G240" s="1009"/>
      <c r="H240" s="1006"/>
      <c r="I240" s="957"/>
      <c r="J240" s="305"/>
      <c r="K240" s="1004"/>
      <c r="L240" s="1002"/>
      <c r="M240" s="1004"/>
      <c r="N240" s="397" t="str">
        <f>IF($B239="","",VLOOKUP($B239,$AO$14:$BP$63,23,0))</f>
        <v/>
      </c>
      <c r="O240" s="397" t="s">
        <v>686</v>
      </c>
      <c r="P240" s="690"/>
      <c r="Q240" s="690"/>
      <c r="R240" s="690"/>
      <c r="S240" s="690"/>
      <c r="T240" s="690"/>
      <c r="U240" s="690"/>
      <c r="V240" s="690"/>
      <c r="W240" s="690"/>
      <c r="X240" s="690"/>
      <c r="Y240" s="690"/>
      <c r="Z240" s="690"/>
      <c r="AA240" s="690"/>
      <c r="AB240" s="690"/>
      <c r="AC240" s="690"/>
      <c r="AD240" s="690"/>
      <c r="AE240" s="398"/>
      <c r="AF240" s="399"/>
      <c r="AG240" s="399"/>
      <c r="AH240" s="399"/>
      <c r="AI240" s="399"/>
      <c r="AJ240" s="400"/>
      <c r="AK240" s="1011"/>
      <c r="AL240" s="1013"/>
      <c r="AM240" s="24"/>
    </row>
    <row r="241" spans="1:39" ht="15" customHeight="1">
      <c r="A241" s="654"/>
      <c r="B241" s="846"/>
      <c r="C241" s="1010"/>
      <c r="D241" s="1010" t="str">
        <f>IF($B241="","",VLOOKUP($B241,$AO$14:$BP$55,3,0))</f>
        <v/>
      </c>
      <c r="E241" s="1015"/>
      <c r="F241" s="386" t="str">
        <f>IF($B239="","",VLOOKUP($B239,$AO$14:$BP$63,11,0))</f>
        <v/>
      </c>
      <c r="G241" s="387" t="str">
        <f>IF($B239="","",VLOOKUP($B239,$AO$14:$BP$63,8,0))</f>
        <v/>
      </c>
      <c r="H241" s="388" t="str">
        <f>IF($B239="","",VLOOKUP($B239,$AO$14:$BP$63,14,0))</f>
        <v/>
      </c>
      <c r="I241" s="389" t="str">
        <f>IF($B239="","",VLOOKUP($B239,$AO$14:$BP$63,15,0))</f>
        <v/>
      </c>
      <c r="J241" s="390"/>
      <c r="K241" s="389" t="str">
        <f>IF($B239="","",VLOOKUP($B239,$AO$14:$BP$63,17,0))</f>
        <v/>
      </c>
      <c r="L241" s="654" t="str">
        <f>IF($B241="","",VLOOKUP($B241,$AO$14:$BP$55,13,0))</f>
        <v/>
      </c>
      <c r="M241" s="389" t="str">
        <f>IF($B239="","",VLOOKUP($B239,$AO$14:$BP$63,20,0))</f>
        <v/>
      </c>
      <c r="N241" s="391" t="str">
        <f>IF($B239="","",VLOOKUP($B239,$AO$14:$BP$63,24,0))</f>
        <v/>
      </c>
      <c r="O241" s="391" t="str">
        <f>IF($B239="","",VLOOKUP($B239,$AO$14:$BP$63,25,0))</f>
        <v/>
      </c>
      <c r="P241" s="690" t="str">
        <f t="shared" ref="P241:AD241" si="49">IF($B241="","",IF($BG244="","",VLOOKUP($B241,$AO$14:$BP$55,16,0)))</f>
        <v/>
      </c>
      <c r="Q241" s="690" t="str">
        <f t="shared" si="49"/>
        <v/>
      </c>
      <c r="R241" s="690" t="str">
        <f t="shared" si="49"/>
        <v/>
      </c>
      <c r="S241" s="690" t="str">
        <f t="shared" si="49"/>
        <v/>
      </c>
      <c r="T241" s="690" t="str">
        <f t="shared" si="49"/>
        <v/>
      </c>
      <c r="U241" s="690" t="str">
        <f t="shared" si="49"/>
        <v/>
      </c>
      <c r="V241" s="690" t="str">
        <f t="shared" si="49"/>
        <v/>
      </c>
      <c r="W241" s="690" t="str">
        <f t="shared" si="49"/>
        <v/>
      </c>
      <c r="X241" s="690" t="str">
        <f t="shared" si="49"/>
        <v/>
      </c>
      <c r="Y241" s="690" t="str">
        <f t="shared" si="49"/>
        <v/>
      </c>
      <c r="Z241" s="690" t="str">
        <f t="shared" si="49"/>
        <v/>
      </c>
      <c r="AA241" s="690" t="str">
        <f t="shared" si="49"/>
        <v/>
      </c>
      <c r="AB241" s="690" t="str">
        <f t="shared" si="49"/>
        <v/>
      </c>
      <c r="AC241" s="690" t="str">
        <f t="shared" si="49"/>
        <v/>
      </c>
      <c r="AD241" s="690" t="str">
        <f t="shared" si="49"/>
        <v/>
      </c>
      <c r="AE241" s="392"/>
      <c r="AF241" s="393" t="s">
        <v>442</v>
      </c>
      <c r="AG241" s="393"/>
      <c r="AH241" s="393" t="s">
        <v>443</v>
      </c>
      <c r="AI241" s="393"/>
      <c r="AJ241" s="394" t="s">
        <v>444</v>
      </c>
      <c r="AK241" s="1011"/>
      <c r="AL241" s="1014"/>
      <c r="AM241" s="24"/>
    </row>
    <row r="242" spans="1:39" ht="15" customHeight="1">
      <c r="A242" s="654">
        <f>+A239+1</f>
        <v>50</v>
      </c>
      <c r="B242" s="846"/>
      <c r="C242" s="395" t="str">
        <f>IF($B242="","",VLOOKUP($B242,$AO$14:$BP$63,5,0))</f>
        <v/>
      </c>
      <c r="D242" s="1010" t="str">
        <f>IF($B242="","",VLOOKUP($B242,$AO$14:$BP$63,6,0))</f>
        <v/>
      </c>
      <c r="E242" s="1015"/>
      <c r="F242" s="1008" t="str">
        <f>IF($B242="","",VLOOKUP($B242,$AO$14:$BP$63,9,0))</f>
        <v/>
      </c>
      <c r="G242" s="1008" t="str">
        <f>IF($B242="","",VLOOKUP($B242,$AO$14:$BP$63,7,0))</f>
        <v/>
      </c>
      <c r="H242" s="1005" t="str">
        <f>IF($B242="","",VLOOKUP($B242,$AO$14:$BP$63,12,0))</f>
        <v/>
      </c>
      <c r="I242" s="654" t="str">
        <f>IF($B242="","",VLOOKUP($B242,$AO$14:$BP$63,13,0))</f>
        <v/>
      </c>
      <c r="J242" s="226"/>
      <c r="K242" s="1003" t="str">
        <f>IF($B242="","",VLOOKUP($B242,$AO$14:$BP$63,16,0))</f>
        <v/>
      </c>
      <c r="L242" s="1002" t="str">
        <f>IF($B242="","",VLOOKUP($B242,$AO$14:$BP$63,18,0))</f>
        <v/>
      </c>
      <c r="M242" s="1003" t="str">
        <f>IF($B242="","",VLOOKUP($B242,$AO$14:$BP$63,19,0))</f>
        <v/>
      </c>
      <c r="N242" s="396" t="str">
        <f>IF($B242="","",VLOOKUP($B242,$AO$14:$BP$63,21,0))</f>
        <v/>
      </c>
      <c r="O242" s="396" t="str">
        <f>IF($B242="","",VLOOKUP($B242,$AO$14:$BP$63,22,0))</f>
        <v/>
      </c>
      <c r="P242" s="690" t="str">
        <f>IF($B242="","",VLOOKUP($B242,$AO$14:$BP$63,26,0))</f>
        <v/>
      </c>
      <c r="Q242" s="690" t="str">
        <f>IF($B242="","",IF($BG245="","",VLOOKUP($B242,$AO$14:$BP$55,16,0)))</f>
        <v/>
      </c>
      <c r="R242" s="690" t="str">
        <f>IF($B242="","",IF($BG245="","",VLOOKUP($B242,$AO$14:$BP$55,16,0)))</f>
        <v/>
      </c>
      <c r="S242" s="690" t="str">
        <f>IF($B242="","",IF($BG245="","",VLOOKUP($B242,$AO$14:$BP$55,16,0)))</f>
        <v/>
      </c>
      <c r="T242" s="690" t="str">
        <f>IF($B242="","",IF($BG245="","",VLOOKUP($B242,$AO$14:$BP$55,16,0)))</f>
        <v/>
      </c>
      <c r="U242" s="690" t="str">
        <f>IF($B242="","",VLOOKUP($B242,$AO$14:$BP$63,27,0))</f>
        <v/>
      </c>
      <c r="V242" s="690" t="str">
        <f>IF($B242="","",IF($BG245="","",VLOOKUP($B242,$AO$14:$BP$55,16,0)))</f>
        <v/>
      </c>
      <c r="W242" s="690" t="str">
        <f>IF($B242="","",IF($BG245="","",VLOOKUP($B242,$AO$14:$BP$55,16,0)))</f>
        <v/>
      </c>
      <c r="X242" s="690" t="str">
        <f>IF($B242="","",IF($BG245="","",VLOOKUP($B242,$AO$14:$BP$55,16,0)))</f>
        <v/>
      </c>
      <c r="Y242" s="690" t="str">
        <f>IF($B242="","",IF($BG245="","",VLOOKUP($B242,$AO$14:$BP$55,16,0)))</f>
        <v/>
      </c>
      <c r="Z242" s="690" t="str">
        <f>IF($B242="","",VLOOKUP($B242,$AO$14:$BP$63,28,0))</f>
        <v/>
      </c>
      <c r="AA242" s="690" t="str">
        <f>IF($B242="","",IF($BG245="","",VLOOKUP($B242,$AO$14:$BP$55,16,0)))</f>
        <v/>
      </c>
      <c r="AB242" s="690" t="str">
        <f>IF($B242="","",IF($BG245="","",VLOOKUP($B242,$AO$14:$BP$55,16,0)))</f>
        <v/>
      </c>
      <c r="AC242" s="690" t="str">
        <f>IF($B242="","",IF($BG245="","",VLOOKUP($B242,$AO$14:$BP$55,16,0)))</f>
        <v/>
      </c>
      <c r="AD242" s="690" t="str">
        <f>IF($B242="","",IF($BG245="","",VLOOKUP($B242,$AO$14:$BP$55,16,0)))</f>
        <v/>
      </c>
      <c r="AE242" s="376"/>
      <c r="AF242" s="377" t="s">
        <v>442</v>
      </c>
      <c r="AG242" s="377"/>
      <c r="AH242" s="377" t="s">
        <v>443</v>
      </c>
      <c r="AI242" s="377"/>
      <c r="AJ242" s="378" t="s">
        <v>444</v>
      </c>
      <c r="AK242" s="1011" t="s">
        <v>729</v>
      </c>
      <c r="AL242" s="1012" t="s">
        <v>728</v>
      </c>
      <c r="AM242" s="24"/>
    </row>
    <row r="243" spans="1:39" ht="15" customHeight="1">
      <c r="A243" s="654"/>
      <c r="B243" s="846"/>
      <c r="C243" s="1016" t="str">
        <f>IF($B242="","",VLOOKUP($B242,$AO$14:$BP$63,4,0))</f>
        <v/>
      </c>
      <c r="D243" s="1010"/>
      <c r="E243" s="1015"/>
      <c r="F243" s="1009"/>
      <c r="G243" s="1009"/>
      <c r="H243" s="1006"/>
      <c r="I243" s="957"/>
      <c r="J243" s="305"/>
      <c r="K243" s="1004"/>
      <c r="L243" s="1002"/>
      <c r="M243" s="1004"/>
      <c r="N243" s="397" t="str">
        <f>IF($B242="","",VLOOKUP($B242,$AO$14:$BP$63,23,0))</f>
        <v/>
      </c>
      <c r="O243" s="397" t="s">
        <v>686</v>
      </c>
      <c r="P243" s="690"/>
      <c r="Q243" s="690"/>
      <c r="R243" s="690"/>
      <c r="S243" s="690"/>
      <c r="T243" s="690"/>
      <c r="U243" s="690"/>
      <c r="V243" s="690"/>
      <c r="W243" s="690"/>
      <c r="X243" s="690"/>
      <c r="Y243" s="690"/>
      <c r="Z243" s="690"/>
      <c r="AA243" s="690"/>
      <c r="AB243" s="690"/>
      <c r="AC243" s="690"/>
      <c r="AD243" s="690"/>
      <c r="AE243" s="398"/>
      <c r="AF243" s="399"/>
      <c r="AG243" s="399"/>
      <c r="AH243" s="399"/>
      <c r="AI243" s="399"/>
      <c r="AJ243" s="400"/>
      <c r="AK243" s="1011"/>
      <c r="AL243" s="1013"/>
      <c r="AM243" s="24"/>
    </row>
    <row r="244" spans="1:39" ht="15" customHeight="1">
      <c r="A244" s="654"/>
      <c r="B244" s="846"/>
      <c r="C244" s="1010"/>
      <c r="D244" s="1010" t="str">
        <f>IF($B244="","",VLOOKUP($B244,$AO$14:$BP$55,3,0))</f>
        <v/>
      </c>
      <c r="E244" s="1015"/>
      <c r="F244" s="386" t="str">
        <f>IF($B242="","",VLOOKUP($B242,$AO$14:$BP$63,11,0))</f>
        <v/>
      </c>
      <c r="G244" s="387" t="str">
        <f>IF($B242="","",VLOOKUP($B242,$AO$14:$BP$63,8,0))</f>
        <v/>
      </c>
      <c r="H244" s="388" t="str">
        <f>IF($B242="","",VLOOKUP($B242,$AO$14:$BP$63,14,0))</f>
        <v/>
      </c>
      <c r="I244" s="389" t="str">
        <f>IF($B242="","",VLOOKUP($B242,$AO$14:$BP$63,15,0))</f>
        <v/>
      </c>
      <c r="J244" s="390"/>
      <c r="K244" s="389" t="str">
        <f>IF($B242="","",VLOOKUP($B242,$AO$14:$BP$63,17,0))</f>
        <v/>
      </c>
      <c r="L244" s="654" t="str">
        <f>IF($B244="","",VLOOKUP($B244,$AO$14:$BP$55,13,0))</f>
        <v/>
      </c>
      <c r="M244" s="389" t="str">
        <f>IF($B242="","",VLOOKUP($B242,$AO$14:$BP$63,20,0))</f>
        <v/>
      </c>
      <c r="N244" s="391" t="str">
        <f>IF($B242="","",VLOOKUP($B242,$AO$14:$BP$63,24,0))</f>
        <v/>
      </c>
      <c r="O244" s="391" t="str">
        <f>IF($B242="","",VLOOKUP($B242,$AO$14:$BP$63,25,0))</f>
        <v/>
      </c>
      <c r="P244" s="690" t="str">
        <f t="shared" ref="P244:AD244" si="50">IF($B244="","",IF($BG247="","",VLOOKUP($B244,$AO$14:$BP$55,16,0)))</f>
        <v/>
      </c>
      <c r="Q244" s="690" t="str">
        <f t="shared" si="50"/>
        <v/>
      </c>
      <c r="R244" s="690" t="str">
        <f t="shared" si="50"/>
        <v/>
      </c>
      <c r="S244" s="690" t="str">
        <f t="shared" si="50"/>
        <v/>
      </c>
      <c r="T244" s="690" t="str">
        <f t="shared" si="50"/>
        <v/>
      </c>
      <c r="U244" s="690" t="str">
        <f t="shared" si="50"/>
        <v/>
      </c>
      <c r="V244" s="690" t="str">
        <f t="shared" si="50"/>
        <v/>
      </c>
      <c r="W244" s="690" t="str">
        <f t="shared" si="50"/>
        <v/>
      </c>
      <c r="X244" s="690" t="str">
        <f t="shared" si="50"/>
        <v/>
      </c>
      <c r="Y244" s="690" t="str">
        <f t="shared" si="50"/>
        <v/>
      </c>
      <c r="Z244" s="690" t="str">
        <f t="shared" si="50"/>
        <v/>
      </c>
      <c r="AA244" s="690" t="str">
        <f t="shared" si="50"/>
        <v/>
      </c>
      <c r="AB244" s="690" t="str">
        <f t="shared" si="50"/>
        <v/>
      </c>
      <c r="AC244" s="690" t="str">
        <f t="shared" si="50"/>
        <v/>
      </c>
      <c r="AD244" s="690" t="str">
        <f t="shared" si="50"/>
        <v/>
      </c>
      <c r="AE244" s="392"/>
      <c r="AF244" s="393" t="s">
        <v>442</v>
      </c>
      <c r="AG244" s="393"/>
      <c r="AH244" s="393" t="s">
        <v>443</v>
      </c>
      <c r="AI244" s="393"/>
      <c r="AJ244" s="394" t="s">
        <v>444</v>
      </c>
      <c r="AK244" s="1011"/>
      <c r="AL244" s="1014"/>
      <c r="AM244" s="24"/>
    </row>
    <row r="245" spans="1:39" ht="15" customHeight="1">
      <c r="A245" s="18"/>
      <c r="B245" s="97"/>
      <c r="C245" s="98"/>
      <c r="D245" s="98"/>
      <c r="E245" s="80"/>
      <c r="F245" s="99"/>
      <c r="G245" s="100"/>
      <c r="H245" s="90"/>
      <c r="I245" s="18"/>
      <c r="J245" s="24"/>
      <c r="K245" s="18"/>
      <c r="L245" s="18"/>
      <c r="M245" s="18"/>
      <c r="N245" s="18"/>
      <c r="O245" s="18"/>
      <c r="P245" s="90"/>
      <c r="Q245" s="90"/>
      <c r="R245" s="90"/>
      <c r="S245" s="90"/>
      <c r="T245" s="90"/>
      <c r="U245" s="90"/>
      <c r="V245" s="90"/>
      <c r="W245" s="90"/>
      <c r="X245" s="90"/>
      <c r="Y245" s="90"/>
      <c r="Z245" s="90"/>
      <c r="AA245" s="90"/>
      <c r="AB245" s="90"/>
      <c r="AC245" s="90"/>
      <c r="AD245" s="90"/>
      <c r="AE245" s="95"/>
      <c r="AF245" s="95"/>
      <c r="AG245" s="95"/>
      <c r="AH245" s="95"/>
      <c r="AI245" s="95"/>
      <c r="AJ245" s="95"/>
      <c r="AK245" s="101"/>
      <c r="AL245" s="102"/>
      <c r="AM245" s="24"/>
    </row>
    <row r="246" spans="1:39" ht="15" customHeight="1">
      <c r="A246" s="18"/>
      <c r="B246" s="97"/>
      <c r="C246" s="98"/>
      <c r="D246" s="98"/>
      <c r="E246" s="97"/>
      <c r="F246" s="99"/>
      <c r="G246" s="100"/>
      <c r="H246" s="24"/>
      <c r="I246" s="18"/>
      <c r="J246" s="24"/>
      <c r="K246" s="18"/>
      <c r="L246" s="18"/>
      <c r="M246" s="18"/>
      <c r="N246" s="18"/>
      <c r="O246" s="18"/>
      <c r="P246" s="24"/>
      <c r="Q246" s="24"/>
      <c r="R246" s="24"/>
      <c r="S246" s="24"/>
      <c r="T246" s="24"/>
      <c r="U246" s="24"/>
      <c r="V246" s="90"/>
      <c r="W246" s="90"/>
      <c r="X246" s="90"/>
      <c r="Y246" s="90"/>
      <c r="Z246" s="90"/>
      <c r="AA246" s="90"/>
      <c r="AB246" s="90"/>
      <c r="AC246" s="90"/>
      <c r="AD246" s="90"/>
      <c r="AE246" s="95"/>
      <c r="AF246" s="95"/>
      <c r="AG246" s="95"/>
      <c r="AH246" s="95"/>
      <c r="AI246" s="95"/>
      <c r="AJ246" s="95"/>
      <c r="AK246" s="101"/>
      <c r="AL246" s="102"/>
      <c r="AM246" s="24"/>
    </row>
    <row r="247" spans="1:39" ht="15" customHeight="1">
      <c r="B247" s="60" t="s">
        <v>117</v>
      </c>
      <c r="C247" s="1007" t="s">
        <v>583</v>
      </c>
      <c r="D247" s="1007"/>
      <c r="E247" s="1007"/>
      <c r="F247" s="1007"/>
      <c r="G247" s="1007"/>
      <c r="H247" s="1000" t="s">
        <v>468</v>
      </c>
      <c r="I247" s="1000"/>
      <c r="J247" s="1000"/>
      <c r="K247" s="1000"/>
      <c r="L247" s="1000"/>
      <c r="M247" s="1000"/>
      <c r="N247" s="1000"/>
      <c r="O247" s="1000"/>
      <c r="P247" s="1000"/>
      <c r="Q247" s="1000"/>
      <c r="R247" s="1000"/>
      <c r="S247" s="1000"/>
      <c r="T247" s="1000"/>
      <c r="U247" s="1000"/>
    </row>
    <row r="248" spans="1:39" ht="15" customHeight="1">
      <c r="B248" s="60"/>
      <c r="C248" s="1007"/>
      <c r="D248" s="1007"/>
      <c r="E248" s="1007"/>
      <c r="F248" s="1007"/>
      <c r="G248" s="1007"/>
      <c r="H248" s="1000"/>
      <c r="I248" s="1000"/>
      <c r="J248" s="1000"/>
      <c r="K248" s="1000"/>
      <c r="L248" s="1000"/>
      <c r="M248" s="1000"/>
      <c r="N248" s="1000"/>
      <c r="O248" s="1000"/>
      <c r="P248" s="1000"/>
      <c r="Q248" s="1000"/>
      <c r="R248" s="1000"/>
      <c r="S248" s="1000"/>
      <c r="T248" s="1000"/>
      <c r="U248" s="1000"/>
    </row>
    <row r="249" spans="1:39" ht="15" customHeight="1">
      <c r="A249" s="12"/>
      <c r="C249" s="1001" t="s">
        <v>582</v>
      </c>
      <c r="D249" s="1001"/>
      <c r="E249" s="1001"/>
      <c r="F249" s="1001"/>
      <c r="G249" s="1001"/>
      <c r="H249" s="1000" t="s">
        <v>678</v>
      </c>
      <c r="I249" s="1000"/>
      <c r="J249" s="1000"/>
      <c r="K249" s="1000"/>
      <c r="L249" s="1000"/>
      <c r="M249" s="1000"/>
      <c r="N249" s="1000"/>
      <c r="O249" s="1000"/>
      <c r="P249" s="1000"/>
      <c r="Q249" s="1000"/>
      <c r="R249" s="1000"/>
      <c r="S249" s="1000"/>
      <c r="T249" s="1000"/>
      <c r="U249" s="1000"/>
      <c r="V249" s="12"/>
      <c r="W249" s="12"/>
      <c r="X249" s="12"/>
      <c r="AD249" s="12"/>
      <c r="AE249" s="12"/>
      <c r="AF249" s="12"/>
      <c r="AG249" s="12"/>
      <c r="AH249" s="12"/>
      <c r="AI249" s="12"/>
      <c r="AJ249" s="12"/>
      <c r="AK249" s="12"/>
      <c r="AL249" s="12"/>
      <c r="AM249" s="12"/>
    </row>
    <row r="250" spans="1:39" ht="15" customHeight="1">
      <c r="A250" s="12"/>
      <c r="C250" s="1001"/>
      <c r="D250" s="1001"/>
      <c r="E250" s="1001"/>
      <c r="F250" s="1001"/>
      <c r="G250" s="1001"/>
      <c r="H250" s="1000"/>
      <c r="I250" s="1000"/>
      <c r="J250" s="1000"/>
      <c r="K250" s="1000"/>
      <c r="L250" s="1000"/>
      <c r="M250" s="1000"/>
      <c r="N250" s="1000"/>
      <c r="O250" s="1000"/>
      <c r="P250" s="1000"/>
      <c r="Q250" s="1000"/>
      <c r="R250" s="1000"/>
      <c r="S250" s="1000"/>
      <c r="T250" s="1000"/>
      <c r="U250" s="1000"/>
      <c r="V250" s="12"/>
      <c r="W250" s="12"/>
      <c r="X250" s="12"/>
      <c r="AD250" s="12"/>
      <c r="AE250" s="12"/>
      <c r="AF250" s="12"/>
      <c r="AG250" s="12"/>
      <c r="AH250" s="12"/>
      <c r="AI250" s="12"/>
      <c r="AJ250" s="12"/>
      <c r="AK250" s="12"/>
      <c r="AL250" s="12"/>
      <c r="AM250" s="12"/>
    </row>
    <row r="251" spans="1:39" ht="15" customHeight="1">
      <c r="A251" s="12"/>
      <c r="C251" s="94"/>
      <c r="D251" s="94"/>
      <c r="E251" s="94"/>
      <c r="F251" s="94"/>
      <c r="G251" s="94"/>
      <c r="H251" s="1000" t="s">
        <v>679</v>
      </c>
      <c r="I251" s="1000"/>
      <c r="J251" s="1000"/>
      <c r="K251" s="1000"/>
      <c r="L251" s="1000"/>
      <c r="M251" s="1000"/>
      <c r="N251" s="1000"/>
      <c r="O251" s="1000"/>
      <c r="P251" s="1000"/>
      <c r="Q251" s="1000"/>
      <c r="R251" s="1000"/>
      <c r="S251" s="1000"/>
      <c r="T251" s="1000"/>
      <c r="U251" s="1000"/>
      <c r="V251" s="12"/>
      <c r="W251" s="12"/>
      <c r="X251" s="12"/>
      <c r="AD251" s="12"/>
      <c r="AE251" s="12"/>
      <c r="AF251" s="12"/>
      <c r="AG251" s="12"/>
      <c r="AH251" s="12"/>
      <c r="AI251" s="12"/>
      <c r="AJ251" s="12"/>
      <c r="AK251" s="12"/>
      <c r="AL251" s="12"/>
      <c r="AM251" s="12"/>
    </row>
    <row r="252" spans="1:39" ht="15" customHeight="1">
      <c r="A252" s="12"/>
      <c r="C252" s="94"/>
      <c r="D252" s="94"/>
      <c r="E252" s="94"/>
      <c r="F252" s="94"/>
      <c r="G252" s="94"/>
      <c r="H252" s="1000"/>
      <c r="I252" s="1000"/>
      <c r="J252" s="1000"/>
      <c r="K252" s="1000"/>
      <c r="L252" s="1000"/>
      <c r="M252" s="1000"/>
      <c r="N252" s="1000"/>
      <c r="O252" s="1000"/>
      <c r="P252" s="1000"/>
      <c r="Q252" s="1000"/>
      <c r="R252" s="1000"/>
      <c r="S252" s="1000"/>
      <c r="T252" s="1000"/>
      <c r="U252" s="1000"/>
      <c r="V252" s="12"/>
      <c r="W252" s="12"/>
      <c r="X252" s="12"/>
      <c r="AD252" s="12"/>
      <c r="AE252" s="12"/>
      <c r="AF252" s="12"/>
      <c r="AG252" s="12"/>
      <c r="AH252" s="12"/>
      <c r="AI252" s="12"/>
      <c r="AJ252" s="12"/>
      <c r="AK252" s="12"/>
      <c r="AL252" s="12"/>
      <c r="AM252" s="12"/>
    </row>
    <row r="253" spans="1:39" ht="15" customHeight="1">
      <c r="A253" s="12"/>
      <c r="C253" s="93"/>
      <c r="D253" s="39"/>
      <c r="E253" s="39"/>
      <c r="F253" s="39"/>
      <c r="G253" s="94"/>
      <c r="H253" s="1001" t="s">
        <v>680</v>
      </c>
      <c r="I253" s="1001"/>
      <c r="J253" s="1001"/>
      <c r="K253" s="1001"/>
      <c r="L253" s="1001"/>
      <c r="M253" s="1001"/>
      <c r="N253" s="1001"/>
      <c r="O253" s="1001"/>
      <c r="P253" s="1001"/>
      <c r="Q253" s="1001"/>
      <c r="R253" s="1001"/>
      <c r="S253" s="1001"/>
      <c r="T253" s="1001"/>
      <c r="U253" s="1001"/>
      <c r="V253" s="12"/>
      <c r="W253" s="12"/>
      <c r="X253" s="12"/>
      <c r="AD253" s="12"/>
      <c r="AE253" s="12"/>
      <c r="AF253" s="12"/>
      <c r="AG253" s="12"/>
      <c r="AH253" s="12"/>
      <c r="AI253" s="12"/>
      <c r="AJ253" s="12"/>
      <c r="AK253" s="12"/>
      <c r="AL253" s="12"/>
      <c r="AM253" s="12"/>
    </row>
    <row r="254" spans="1:39" ht="15" customHeight="1">
      <c r="A254" s="12"/>
      <c r="C254" s="93"/>
      <c r="D254" s="39"/>
      <c r="E254" s="39"/>
      <c r="F254" s="39"/>
      <c r="G254" s="94"/>
      <c r="H254" s="1001"/>
      <c r="I254" s="1001"/>
      <c r="J254" s="1001"/>
      <c r="K254" s="1001"/>
      <c r="L254" s="1001"/>
      <c r="M254" s="1001"/>
      <c r="N254" s="1001"/>
      <c r="O254" s="1001"/>
      <c r="P254" s="1001"/>
      <c r="Q254" s="1001"/>
      <c r="R254" s="1001"/>
      <c r="S254" s="1001"/>
      <c r="T254" s="1001"/>
      <c r="U254" s="1001"/>
      <c r="V254" s="12"/>
      <c r="W254" s="12"/>
      <c r="X254" s="12"/>
      <c r="AD254" s="12"/>
      <c r="AE254" s="12"/>
      <c r="AF254" s="12"/>
      <c r="AG254" s="12"/>
      <c r="AH254" s="12"/>
      <c r="AI254" s="12"/>
      <c r="AJ254" s="12"/>
      <c r="AK254" s="12"/>
      <c r="AL254" s="12"/>
      <c r="AM254" s="12"/>
    </row>
    <row r="255" spans="1:39" ht="15" customHeight="1">
      <c r="A255" s="12"/>
      <c r="C255" s="93"/>
      <c r="D255" s="39"/>
      <c r="E255" s="39"/>
      <c r="F255" s="39"/>
      <c r="G255" s="94"/>
      <c r="H255" s="94"/>
      <c r="I255" s="94"/>
      <c r="J255" s="94"/>
      <c r="K255" s="94"/>
      <c r="L255" s="94"/>
      <c r="M255" s="94"/>
      <c r="N255" s="94"/>
      <c r="O255" s="94"/>
      <c r="P255" s="94"/>
      <c r="Q255" s="94"/>
      <c r="R255" s="94"/>
      <c r="S255" s="94"/>
      <c r="T255" s="94"/>
      <c r="U255" s="94"/>
      <c r="V255" s="12"/>
      <c r="W255" s="12"/>
      <c r="X255" s="12"/>
      <c r="AD255" s="12"/>
      <c r="AE255" s="12"/>
      <c r="AF255" s="12"/>
      <c r="AG255" s="12"/>
      <c r="AH255" s="12"/>
      <c r="AI255" s="12"/>
      <c r="AJ255" s="12"/>
      <c r="AK255" s="12"/>
      <c r="AL255" s="12"/>
      <c r="AM255" s="12"/>
    </row>
    <row r="256" spans="1:39"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sheetData>
  <mergeCells count="1105">
    <mergeCell ref="I106:K106"/>
    <mergeCell ref="BN12:BN13"/>
    <mergeCell ref="BO12:BO13"/>
    <mergeCell ref="BP12:BP13"/>
    <mergeCell ref="BI12:BI13"/>
    <mergeCell ref="BJ12:BJ13"/>
    <mergeCell ref="BK12:BK13"/>
    <mergeCell ref="BL12:BL13"/>
    <mergeCell ref="AT7:AV7"/>
    <mergeCell ref="BG12:BG13"/>
    <mergeCell ref="BF12:BF13"/>
    <mergeCell ref="BH12:BH13"/>
    <mergeCell ref="AW12:AW13"/>
    <mergeCell ref="AX12:AX13"/>
    <mergeCell ref="AY12:AY13"/>
    <mergeCell ref="AZ12:AZ13"/>
    <mergeCell ref="AT12:AT13"/>
    <mergeCell ref="AU12:AU13"/>
    <mergeCell ref="AQ7:AS7"/>
    <mergeCell ref="AO68:AO69"/>
    <mergeCell ref="AP68:AP69"/>
    <mergeCell ref="AQ68:AQ69"/>
    <mergeCell ref="AR68:AR69"/>
    <mergeCell ref="AS68:AS69"/>
    <mergeCell ref="AO66:AP67"/>
    <mergeCell ref="AS12:AS13"/>
    <mergeCell ref="AO12:AO13"/>
    <mergeCell ref="BN68:BN69"/>
    <mergeCell ref="BO68:BO69"/>
    <mergeCell ref="BP68:BP69"/>
    <mergeCell ref="BF68:BF69"/>
    <mergeCell ref="BG68:BG69"/>
    <mergeCell ref="BH68:BH69"/>
    <mergeCell ref="BI68:BI69"/>
    <mergeCell ref="BJ68:BJ69"/>
    <mergeCell ref="BK68:BK69"/>
    <mergeCell ref="BL68:BL69"/>
    <mergeCell ref="BM68:BM69"/>
    <mergeCell ref="BA12:BA13"/>
    <mergeCell ref="BB12:BB13"/>
    <mergeCell ref="BC12:BC13"/>
    <mergeCell ref="BD12:BD13"/>
    <mergeCell ref="BB68:BB69"/>
    <mergeCell ref="BC68:BC69"/>
    <mergeCell ref="BD68:BD69"/>
    <mergeCell ref="BE68:BE69"/>
    <mergeCell ref="BE12:BE13"/>
    <mergeCell ref="AV12:AV13"/>
    <mergeCell ref="AX68:AX69"/>
    <mergeCell ref="BM12:BM13"/>
    <mergeCell ref="AY68:AY69"/>
    <mergeCell ref="AZ68:AZ69"/>
    <mergeCell ref="BA68:BA69"/>
    <mergeCell ref="AT68:AT69"/>
    <mergeCell ref="AU68:AU69"/>
    <mergeCell ref="AV68:AV69"/>
    <mergeCell ref="AW68:AW69"/>
    <mergeCell ref="P32:T34"/>
    <mergeCell ref="U32:Y34"/>
    <mergeCell ref="L29:L31"/>
    <mergeCell ref="U26:Y28"/>
    <mergeCell ref="Z32:AD34"/>
    <mergeCell ref="AK38:AK40"/>
    <mergeCell ref="P26:T28"/>
    <mergeCell ref="L38:L40"/>
    <mergeCell ref="P38:T40"/>
    <mergeCell ref="L32:L34"/>
    <mergeCell ref="Z62:AD64"/>
    <mergeCell ref="AK62:AK64"/>
    <mergeCell ref="Z68:AD70"/>
    <mergeCell ref="AK68:AK70"/>
    <mergeCell ref="AE61:AJ61"/>
    <mergeCell ref="AE59:AJ59"/>
    <mergeCell ref="AK65:AK67"/>
    <mergeCell ref="U68:Y70"/>
    <mergeCell ref="Z65:AD67"/>
    <mergeCell ref="AL65:AL67"/>
    <mergeCell ref="AL62:AL64"/>
    <mergeCell ref="AQ67:AR67"/>
    <mergeCell ref="AL32:AL34"/>
    <mergeCell ref="AK32:AK34"/>
    <mergeCell ref="U35:Y37"/>
    <mergeCell ref="AI54:AL54"/>
    <mergeCell ref="AL59:AL61"/>
    <mergeCell ref="AK59:AK61"/>
    <mergeCell ref="AP12:AP13"/>
    <mergeCell ref="AQ12:AQ13"/>
    <mergeCell ref="AR12:AR13"/>
    <mergeCell ref="Z14:AD16"/>
    <mergeCell ref="P11:T13"/>
    <mergeCell ref="U11:Y13"/>
    <mergeCell ref="Z11:AD13"/>
    <mergeCell ref="AK11:AK13"/>
    <mergeCell ref="AL11:AL13"/>
    <mergeCell ref="AK14:AK16"/>
    <mergeCell ref="AL14:AL16"/>
    <mergeCell ref="M26:M27"/>
    <mergeCell ref="AK17:AK19"/>
    <mergeCell ref="AK20:AK22"/>
    <mergeCell ref="AL20:AL22"/>
    <mergeCell ref="AK23:AK25"/>
    <mergeCell ref="AL23:AL25"/>
    <mergeCell ref="M14:M15"/>
    <mergeCell ref="P14:T16"/>
    <mergeCell ref="U14:Y16"/>
    <mergeCell ref="Z26:AD28"/>
    <mergeCell ref="AK26:AK28"/>
    <mergeCell ref="K11:K12"/>
    <mergeCell ref="M11:M12"/>
    <mergeCell ref="L11:L13"/>
    <mergeCell ref="BQ35:BQ37"/>
    <mergeCell ref="BQ38:BQ40"/>
    <mergeCell ref="BQ41:BQ43"/>
    <mergeCell ref="Z35:AD37"/>
    <mergeCell ref="AL38:AL40"/>
    <mergeCell ref="AL35:AL37"/>
    <mergeCell ref="Z38:AD40"/>
    <mergeCell ref="AK35:AK37"/>
    <mergeCell ref="BQ32:BQ34"/>
    <mergeCell ref="AL26:AL28"/>
    <mergeCell ref="AK29:AK31"/>
    <mergeCell ref="D17:D19"/>
    <mergeCell ref="F23:F24"/>
    <mergeCell ref="G23:G24"/>
    <mergeCell ref="D20:D22"/>
    <mergeCell ref="D23:D25"/>
    <mergeCell ref="E23:E25"/>
    <mergeCell ref="E17:E19"/>
    <mergeCell ref="F20:F21"/>
    <mergeCell ref="H17:H18"/>
    <mergeCell ref="I17:I18"/>
    <mergeCell ref="K17:K18"/>
    <mergeCell ref="M17:M18"/>
    <mergeCell ref="H20:H21"/>
    <mergeCell ref="I20:I21"/>
    <mergeCell ref="K20:K21"/>
    <mergeCell ref="M20:M21"/>
    <mergeCell ref="Z17:AD19"/>
    <mergeCell ref="Z20:AD22"/>
    <mergeCell ref="A29:A31"/>
    <mergeCell ref="AL29:AL31"/>
    <mergeCell ref="P29:T31"/>
    <mergeCell ref="Z29:AD31"/>
    <mergeCell ref="U29:Y31"/>
    <mergeCell ref="E29:E31"/>
    <mergeCell ref="C30:C31"/>
    <mergeCell ref="K29:K30"/>
    <mergeCell ref="M29:M30"/>
    <mergeCell ref="A26:A28"/>
    <mergeCell ref="B26:B28"/>
    <mergeCell ref="L14:L16"/>
    <mergeCell ref="F14:F15"/>
    <mergeCell ref="G14:G15"/>
    <mergeCell ref="H14:H15"/>
    <mergeCell ref="I14:I15"/>
    <mergeCell ref="K14:K15"/>
    <mergeCell ref="G20:G21"/>
    <mergeCell ref="Z23:AD25"/>
    <mergeCell ref="P23:T25"/>
    <mergeCell ref="L17:L19"/>
    <mergeCell ref="P17:T19"/>
    <mergeCell ref="U23:Y25"/>
    <mergeCell ref="U20:Y22"/>
    <mergeCell ref="U17:Y19"/>
    <mergeCell ref="P20:T22"/>
    <mergeCell ref="AL17:AL19"/>
    <mergeCell ref="A17:A19"/>
    <mergeCell ref="B17:B19"/>
    <mergeCell ref="B20:B22"/>
    <mergeCell ref="A20:A22"/>
    <mergeCell ref="K23:K24"/>
    <mergeCell ref="L23:L25"/>
    <mergeCell ref="I26:I27"/>
    <mergeCell ref="L26:L28"/>
    <mergeCell ref="K26:K27"/>
    <mergeCell ref="C27:C28"/>
    <mergeCell ref="M23:M24"/>
    <mergeCell ref="L20:L22"/>
    <mergeCell ref="D26:D28"/>
    <mergeCell ref="F29:F30"/>
    <mergeCell ref="E26:E28"/>
    <mergeCell ref="B29:B31"/>
    <mergeCell ref="H26:H27"/>
    <mergeCell ref="F26:F27"/>
    <mergeCell ref="G26:G27"/>
    <mergeCell ref="M38:M39"/>
    <mergeCell ref="F38:F39"/>
    <mergeCell ref="G29:G30"/>
    <mergeCell ref="H29:H30"/>
    <mergeCell ref="I29:I30"/>
    <mergeCell ref="D29:D31"/>
    <mergeCell ref="H38:H39"/>
    <mergeCell ref="G35:G36"/>
    <mergeCell ref="H35:H36"/>
    <mergeCell ref="I35:I36"/>
    <mergeCell ref="K35:K36"/>
    <mergeCell ref="G38:G39"/>
    <mergeCell ref="I38:I39"/>
    <mergeCell ref="D32:D34"/>
    <mergeCell ref="E32:E34"/>
    <mergeCell ref="C33:C34"/>
    <mergeCell ref="E35:E37"/>
    <mergeCell ref="C36:C37"/>
    <mergeCell ref="AI3:AL3"/>
    <mergeCell ref="Z10:AD10"/>
    <mergeCell ref="P8:AD9"/>
    <mergeCell ref="U6:Y6"/>
    <mergeCell ref="AK8:AK10"/>
    <mergeCell ref="AL8:AL10"/>
    <mergeCell ref="AE10:AJ10"/>
    <mergeCell ref="Z6:AK6"/>
    <mergeCell ref="AE8:AJ8"/>
    <mergeCell ref="P10:T10"/>
    <mergeCell ref="I8:I9"/>
    <mergeCell ref="X1:Z2"/>
    <mergeCell ref="N8:O8"/>
    <mergeCell ref="N9:O9"/>
    <mergeCell ref="F3:K3"/>
    <mergeCell ref="F8:F9"/>
    <mergeCell ref="G8:G9"/>
    <mergeCell ref="H8:H9"/>
    <mergeCell ref="L8:L10"/>
    <mergeCell ref="N10:O10"/>
    <mergeCell ref="M8:M9"/>
    <mergeCell ref="K8:K9"/>
    <mergeCell ref="U10:Y10"/>
    <mergeCell ref="I4:K4"/>
    <mergeCell ref="AA1:AL2"/>
    <mergeCell ref="B11:B13"/>
    <mergeCell ref="I11:I12"/>
    <mergeCell ref="B14:B16"/>
    <mergeCell ref="D14:D16"/>
    <mergeCell ref="E11:E13"/>
    <mergeCell ref="C12:C13"/>
    <mergeCell ref="A14:A16"/>
    <mergeCell ref="A11:A13"/>
    <mergeCell ref="C24:C25"/>
    <mergeCell ref="A8:A10"/>
    <mergeCell ref="F11:F12"/>
    <mergeCell ref="G11:G12"/>
    <mergeCell ref="B8:B10"/>
    <mergeCell ref="C9:C10"/>
    <mergeCell ref="A23:A25"/>
    <mergeCell ref="B23:B25"/>
    <mergeCell ref="A1:C1"/>
    <mergeCell ref="D5:G5"/>
    <mergeCell ref="D11:D13"/>
    <mergeCell ref="E8:E10"/>
    <mergeCell ref="D6:G6"/>
    <mergeCell ref="D8:D10"/>
    <mergeCell ref="I23:I24"/>
    <mergeCell ref="F17:F18"/>
    <mergeCell ref="G17:G18"/>
    <mergeCell ref="C18:C19"/>
    <mergeCell ref="E20:E22"/>
    <mergeCell ref="H23:H24"/>
    <mergeCell ref="C21:C22"/>
    <mergeCell ref="E14:E16"/>
    <mergeCell ref="C15:C16"/>
    <mergeCell ref="H11:H12"/>
    <mergeCell ref="E38:E40"/>
    <mergeCell ref="C39:C40"/>
    <mergeCell ref="D35:D37"/>
    <mergeCell ref="D38:D40"/>
    <mergeCell ref="H49:U50"/>
    <mergeCell ref="H43:U44"/>
    <mergeCell ref="H45:U46"/>
    <mergeCell ref="M35:M36"/>
    <mergeCell ref="U38:Y40"/>
    <mergeCell ref="H47:U48"/>
    <mergeCell ref="A38:A40"/>
    <mergeCell ref="B38:B40"/>
    <mergeCell ref="A32:A34"/>
    <mergeCell ref="B32:B34"/>
    <mergeCell ref="A35:A37"/>
    <mergeCell ref="B35:B37"/>
    <mergeCell ref="A77:A79"/>
    <mergeCell ref="M71:M72"/>
    <mergeCell ref="B74:B76"/>
    <mergeCell ref="A71:A73"/>
    <mergeCell ref="B71:B73"/>
    <mergeCell ref="A68:A70"/>
    <mergeCell ref="B68:B70"/>
    <mergeCell ref="I59:I60"/>
    <mergeCell ref="K59:K60"/>
    <mergeCell ref="L59:L61"/>
    <mergeCell ref="C43:G44"/>
    <mergeCell ref="C45:G46"/>
    <mergeCell ref="A52:C52"/>
    <mergeCell ref="P59:AD60"/>
    <mergeCell ref="U57:Y57"/>
    <mergeCell ref="Z61:AD61"/>
    <mergeCell ref="C63:C64"/>
    <mergeCell ref="F65:F66"/>
    <mergeCell ref="P71:T73"/>
    <mergeCell ref="E77:E79"/>
    <mergeCell ref="F77:F78"/>
    <mergeCell ref="G77:G78"/>
    <mergeCell ref="H77:H78"/>
    <mergeCell ref="C75:C76"/>
    <mergeCell ref="K38:K39"/>
    <mergeCell ref="D56:G56"/>
    <mergeCell ref="Z57:AK57"/>
    <mergeCell ref="D57:G57"/>
    <mergeCell ref="I55:K55"/>
    <mergeCell ref="I77:I78"/>
    <mergeCell ref="K77:K78"/>
    <mergeCell ref="C94:G95"/>
    <mergeCell ref="H94:U95"/>
    <mergeCell ref="U62:Y64"/>
    <mergeCell ref="K62:K63"/>
    <mergeCell ref="L62:L64"/>
    <mergeCell ref="D74:D76"/>
    <mergeCell ref="P62:T64"/>
    <mergeCell ref="P80:T82"/>
    <mergeCell ref="U80:Y82"/>
    <mergeCell ref="F62:F63"/>
    <mergeCell ref="U65:Y67"/>
    <mergeCell ref="C90:C91"/>
    <mergeCell ref="X52:Z53"/>
    <mergeCell ref="F54:K54"/>
    <mergeCell ref="Z77:AD79"/>
    <mergeCell ref="AK77:AK79"/>
    <mergeCell ref="Z86:AD88"/>
    <mergeCell ref="C96:G97"/>
    <mergeCell ref="H96:U97"/>
    <mergeCell ref="K86:K87"/>
    <mergeCell ref="L86:L88"/>
    <mergeCell ref="M86:M87"/>
    <mergeCell ref="P86:T88"/>
    <mergeCell ref="D89:D91"/>
    <mergeCell ref="E89:E91"/>
    <mergeCell ref="F89:F90"/>
    <mergeCell ref="G89:G90"/>
    <mergeCell ref="I68:I69"/>
    <mergeCell ref="K68:K69"/>
    <mergeCell ref="E74:E76"/>
    <mergeCell ref="F74:F75"/>
    <mergeCell ref="G74:G75"/>
    <mergeCell ref="F68:F69"/>
    <mergeCell ref="I71:I72"/>
    <mergeCell ref="G68:G69"/>
    <mergeCell ref="H68:H69"/>
    <mergeCell ref="F71:F72"/>
    <mergeCell ref="P74:T76"/>
    <mergeCell ref="K71:K72"/>
    <mergeCell ref="L71:L73"/>
    <mergeCell ref="G71:G72"/>
    <mergeCell ref="H71:H72"/>
    <mergeCell ref="C69:C70"/>
    <mergeCell ref="D71:D73"/>
    <mergeCell ref="D68:D70"/>
    <mergeCell ref="P77:T79"/>
    <mergeCell ref="U77:Y79"/>
    <mergeCell ref="D86:D88"/>
    <mergeCell ref="E86:E88"/>
    <mergeCell ref="F32:F33"/>
    <mergeCell ref="G32:G33"/>
    <mergeCell ref="H32:H33"/>
    <mergeCell ref="I32:I33"/>
    <mergeCell ref="K32:K33"/>
    <mergeCell ref="M32:M33"/>
    <mergeCell ref="AL68:AL70"/>
    <mergeCell ref="M68:M69"/>
    <mergeCell ref="U74:Y76"/>
    <mergeCell ref="Z74:AD76"/>
    <mergeCell ref="AK74:AK76"/>
    <mergeCell ref="AL71:AL73"/>
    <mergeCell ref="Z71:AD73"/>
    <mergeCell ref="AK71:AK73"/>
    <mergeCell ref="U71:Y73"/>
    <mergeCell ref="P68:T70"/>
    <mergeCell ref="H74:H75"/>
    <mergeCell ref="I74:I75"/>
    <mergeCell ref="K74:K75"/>
    <mergeCell ref="L74:L76"/>
    <mergeCell ref="AL74:AL76"/>
    <mergeCell ref="G59:G60"/>
    <mergeCell ref="H59:H60"/>
    <mergeCell ref="M59:M60"/>
    <mergeCell ref="F35:F36"/>
    <mergeCell ref="L35:L37"/>
    <mergeCell ref="P35:T37"/>
    <mergeCell ref="G65:G66"/>
    <mergeCell ref="H65:H66"/>
    <mergeCell ref="I65:I66"/>
    <mergeCell ref="M62:M63"/>
    <mergeCell ref="K65:K66"/>
    <mergeCell ref="A59:A61"/>
    <mergeCell ref="B59:B61"/>
    <mergeCell ref="D59:D61"/>
    <mergeCell ref="E59:E61"/>
    <mergeCell ref="C60:C61"/>
    <mergeCell ref="P61:T61"/>
    <mergeCell ref="U61:Y61"/>
    <mergeCell ref="N61:O61"/>
    <mergeCell ref="F59:F60"/>
    <mergeCell ref="G62:G63"/>
    <mergeCell ref="H62:H63"/>
    <mergeCell ref="I62:I63"/>
    <mergeCell ref="A62:A64"/>
    <mergeCell ref="B62:B64"/>
    <mergeCell ref="D62:D64"/>
    <mergeCell ref="E62:E64"/>
    <mergeCell ref="M74:M75"/>
    <mergeCell ref="A74:A76"/>
    <mergeCell ref="N59:O59"/>
    <mergeCell ref="N60:O60"/>
    <mergeCell ref="C72:C73"/>
    <mergeCell ref="E71:E73"/>
    <mergeCell ref="L68:L70"/>
    <mergeCell ref="E68:E70"/>
    <mergeCell ref="A65:A67"/>
    <mergeCell ref="B65:B67"/>
    <mergeCell ref="D65:D67"/>
    <mergeCell ref="E65:E67"/>
    <mergeCell ref="L65:L67"/>
    <mergeCell ref="M65:M66"/>
    <mergeCell ref="P65:T67"/>
    <mergeCell ref="C66:C67"/>
    <mergeCell ref="AL77:AL79"/>
    <mergeCell ref="A80:A82"/>
    <mergeCell ref="B80:B82"/>
    <mergeCell ref="Z80:AD82"/>
    <mergeCell ref="AK80:AK82"/>
    <mergeCell ref="D80:D82"/>
    <mergeCell ref="E80:E82"/>
    <mergeCell ref="F80:F81"/>
    <mergeCell ref="G80:G81"/>
    <mergeCell ref="H80:H81"/>
    <mergeCell ref="I80:I81"/>
    <mergeCell ref="Z83:AD85"/>
    <mergeCell ref="AK83:AK85"/>
    <mergeCell ref="AL83:AL85"/>
    <mergeCell ref="C84:C85"/>
    <mergeCell ref="L83:L85"/>
    <mergeCell ref="M83:M84"/>
    <mergeCell ref="P83:T85"/>
    <mergeCell ref="U83:Y85"/>
    <mergeCell ref="A83:A85"/>
    <mergeCell ref="B83:B85"/>
    <mergeCell ref="D83:D85"/>
    <mergeCell ref="E83:E85"/>
    <mergeCell ref="L77:L79"/>
    <mergeCell ref="M77:M78"/>
    <mergeCell ref="B77:B79"/>
    <mergeCell ref="D77:D79"/>
    <mergeCell ref="C78:C79"/>
    <mergeCell ref="K80:K81"/>
    <mergeCell ref="L80:L82"/>
    <mergeCell ref="A89:A91"/>
    <mergeCell ref="B89:B91"/>
    <mergeCell ref="AK86:AK88"/>
    <mergeCell ref="AL80:AL82"/>
    <mergeCell ref="C81:C82"/>
    <mergeCell ref="F83:F84"/>
    <mergeCell ref="G83:G84"/>
    <mergeCell ref="H83:H84"/>
    <mergeCell ref="I83:I84"/>
    <mergeCell ref="K83:K84"/>
    <mergeCell ref="C87:C88"/>
    <mergeCell ref="AK89:AK91"/>
    <mergeCell ref="AL89:AL91"/>
    <mergeCell ref="K89:K90"/>
    <mergeCell ref="L89:L91"/>
    <mergeCell ref="M89:M90"/>
    <mergeCell ref="P89:T91"/>
    <mergeCell ref="H89:H90"/>
    <mergeCell ref="I89:I90"/>
    <mergeCell ref="H86:H87"/>
    <mergeCell ref="M80:M81"/>
    <mergeCell ref="A86:A88"/>
    <mergeCell ref="B86:B88"/>
    <mergeCell ref="U89:Y91"/>
    <mergeCell ref="Z89:AD91"/>
    <mergeCell ref="F86:F87"/>
    <mergeCell ref="G86:G87"/>
    <mergeCell ref="AL110:AL112"/>
    <mergeCell ref="P112:T112"/>
    <mergeCell ref="U112:Y112"/>
    <mergeCell ref="Z112:AD112"/>
    <mergeCell ref="AE112:AJ112"/>
    <mergeCell ref="AL86:AL88"/>
    <mergeCell ref="H98:U99"/>
    <mergeCell ref="H100:U101"/>
    <mergeCell ref="I86:I87"/>
    <mergeCell ref="U86:Y88"/>
    <mergeCell ref="C111:C112"/>
    <mergeCell ref="K110:K111"/>
    <mergeCell ref="L110:L112"/>
    <mergeCell ref="M110:M111"/>
    <mergeCell ref="N110:O110"/>
    <mergeCell ref="N111:O111"/>
    <mergeCell ref="N112:O112"/>
    <mergeCell ref="A103:C103"/>
    <mergeCell ref="X103:Z104"/>
    <mergeCell ref="F105:K105"/>
    <mergeCell ref="AI105:AL105"/>
    <mergeCell ref="F110:F111"/>
    <mergeCell ref="G110:G111"/>
    <mergeCell ref="H110:H111"/>
    <mergeCell ref="I110:I111"/>
    <mergeCell ref="A110:A112"/>
    <mergeCell ref="B110:B112"/>
    <mergeCell ref="D107:G107"/>
    <mergeCell ref="D108:G108"/>
    <mergeCell ref="Z108:AK108"/>
    <mergeCell ref="U108:Y108"/>
    <mergeCell ref="D110:D112"/>
    <mergeCell ref="E110:E112"/>
    <mergeCell ref="P110:AD111"/>
    <mergeCell ref="AE110:AJ110"/>
    <mergeCell ref="AK110:AK112"/>
    <mergeCell ref="U119:Y121"/>
    <mergeCell ref="B116:B118"/>
    <mergeCell ref="D116:D118"/>
    <mergeCell ref="E116:E118"/>
    <mergeCell ref="P113:T115"/>
    <mergeCell ref="U113:Y115"/>
    <mergeCell ref="E113:E115"/>
    <mergeCell ref="F113:F114"/>
    <mergeCell ref="G113:G114"/>
    <mergeCell ref="H113:H114"/>
    <mergeCell ref="Z113:AD115"/>
    <mergeCell ref="AL122:AL124"/>
    <mergeCell ref="AK113:AK115"/>
    <mergeCell ref="AL113:AL115"/>
    <mergeCell ref="AK119:AK121"/>
    <mergeCell ref="AL119:AL121"/>
    <mergeCell ref="AK122:AK124"/>
    <mergeCell ref="Z119:AD121"/>
    <mergeCell ref="AL116:AL118"/>
    <mergeCell ref="Z116:AD118"/>
    <mergeCell ref="B122:B124"/>
    <mergeCell ref="D122:D124"/>
    <mergeCell ref="Z122:AD124"/>
    <mergeCell ref="P122:T124"/>
    <mergeCell ref="U122:Y124"/>
    <mergeCell ref="F122:F123"/>
    <mergeCell ref="G122:G123"/>
    <mergeCell ref="B119:B121"/>
    <mergeCell ref="A113:A115"/>
    <mergeCell ref="B113:B115"/>
    <mergeCell ref="D113:D115"/>
    <mergeCell ref="C114:C115"/>
    <mergeCell ref="L113:L115"/>
    <mergeCell ref="M113:M114"/>
    <mergeCell ref="A116:A118"/>
    <mergeCell ref="K113:K114"/>
    <mergeCell ref="AK116:AK118"/>
    <mergeCell ref="I113:I114"/>
    <mergeCell ref="P116:T118"/>
    <mergeCell ref="U116:Y118"/>
    <mergeCell ref="I125:I126"/>
    <mergeCell ref="L119:L121"/>
    <mergeCell ref="K116:K117"/>
    <mergeCell ref="L116:L118"/>
    <mergeCell ref="M119:M120"/>
    <mergeCell ref="P119:T121"/>
    <mergeCell ref="K119:K120"/>
    <mergeCell ref="I116:I117"/>
    <mergeCell ref="H122:H123"/>
    <mergeCell ref="C123:C124"/>
    <mergeCell ref="F125:F126"/>
    <mergeCell ref="G125:G126"/>
    <mergeCell ref="H125:H126"/>
    <mergeCell ref="D119:D121"/>
    <mergeCell ref="F116:F117"/>
    <mergeCell ref="C117:C118"/>
    <mergeCell ref="A125:A127"/>
    <mergeCell ref="B125:B127"/>
    <mergeCell ref="I119:I120"/>
    <mergeCell ref="A119:A121"/>
    <mergeCell ref="H119:H120"/>
    <mergeCell ref="A122:A124"/>
    <mergeCell ref="U125:Y127"/>
    <mergeCell ref="Z125:AD127"/>
    <mergeCell ref="C132:C133"/>
    <mergeCell ref="G116:G117"/>
    <mergeCell ref="H116:H117"/>
    <mergeCell ref="C120:C121"/>
    <mergeCell ref="E119:E121"/>
    <mergeCell ref="F119:F120"/>
    <mergeCell ref="G119:G120"/>
    <mergeCell ref="H131:H132"/>
    <mergeCell ref="B128:B130"/>
    <mergeCell ref="D128:D130"/>
    <mergeCell ref="E128:E130"/>
    <mergeCell ref="F128:F129"/>
    <mergeCell ref="E122:E124"/>
    <mergeCell ref="A131:A133"/>
    <mergeCell ref="B131:B133"/>
    <mergeCell ref="A128:A130"/>
    <mergeCell ref="K122:K123"/>
    <mergeCell ref="M116:M117"/>
    <mergeCell ref="AK125:AK127"/>
    <mergeCell ref="I122:I123"/>
    <mergeCell ref="C129:C130"/>
    <mergeCell ref="L122:L124"/>
    <mergeCell ref="M122:M123"/>
    <mergeCell ref="AL125:AL127"/>
    <mergeCell ref="K125:K126"/>
    <mergeCell ref="L125:L127"/>
    <mergeCell ref="M125:M126"/>
    <mergeCell ref="P125:T127"/>
    <mergeCell ref="Z131:AD133"/>
    <mergeCell ref="U131:Y133"/>
    <mergeCell ref="P128:T130"/>
    <mergeCell ref="U128:Y130"/>
    <mergeCell ref="AL128:AL130"/>
    <mergeCell ref="I131:I132"/>
    <mergeCell ref="L131:L133"/>
    <mergeCell ref="G128:G129"/>
    <mergeCell ref="H128:H129"/>
    <mergeCell ref="I128:I129"/>
    <mergeCell ref="K128:K129"/>
    <mergeCell ref="D131:D133"/>
    <mergeCell ref="E131:E133"/>
    <mergeCell ref="F131:F132"/>
    <mergeCell ref="G131:G132"/>
    <mergeCell ref="AL131:AL133"/>
    <mergeCell ref="Z128:AD130"/>
    <mergeCell ref="AK128:AK130"/>
    <mergeCell ref="D125:D127"/>
    <mergeCell ref="E125:E127"/>
    <mergeCell ref="C126:C127"/>
    <mergeCell ref="H134:H135"/>
    <mergeCell ref="I134:I135"/>
    <mergeCell ref="L128:L130"/>
    <mergeCell ref="M128:M129"/>
    <mergeCell ref="K131:K132"/>
    <mergeCell ref="AK131:AK133"/>
    <mergeCell ref="AK134:AK136"/>
    <mergeCell ref="AL134:AL136"/>
    <mergeCell ref="K134:K135"/>
    <mergeCell ref="L134:L136"/>
    <mergeCell ref="M134:M135"/>
    <mergeCell ref="P134:T136"/>
    <mergeCell ref="U134:Y136"/>
    <mergeCell ref="P131:T133"/>
    <mergeCell ref="M131:M132"/>
    <mergeCell ref="F134:F135"/>
    <mergeCell ref="G134:G135"/>
    <mergeCell ref="A137:A139"/>
    <mergeCell ref="Z134:AD136"/>
    <mergeCell ref="C135:C136"/>
    <mergeCell ref="A134:A136"/>
    <mergeCell ref="B134:B136"/>
    <mergeCell ref="D134:D136"/>
    <mergeCell ref="E134:E136"/>
    <mergeCell ref="Z137:AD139"/>
    <mergeCell ref="AL140:AL142"/>
    <mergeCell ref="K140:K141"/>
    <mergeCell ref="L140:L142"/>
    <mergeCell ref="M140:M141"/>
    <mergeCell ref="P140:T142"/>
    <mergeCell ref="AL137:AL139"/>
    <mergeCell ref="H137:H138"/>
    <mergeCell ref="I137:I138"/>
    <mergeCell ref="B137:B139"/>
    <mergeCell ref="D137:D139"/>
    <mergeCell ref="E137:E139"/>
    <mergeCell ref="U140:Y142"/>
    <mergeCell ref="F140:F141"/>
    <mergeCell ref="G140:G141"/>
    <mergeCell ref="H140:H141"/>
    <mergeCell ref="I140:I141"/>
    <mergeCell ref="C141:C142"/>
    <mergeCell ref="G137:G138"/>
    <mergeCell ref="A140:A142"/>
    <mergeCell ref="B140:B142"/>
    <mergeCell ref="D140:D142"/>
    <mergeCell ref="E140:E142"/>
    <mergeCell ref="AK137:AK139"/>
    <mergeCell ref="U137:Y139"/>
    <mergeCell ref="AK140:AK142"/>
    <mergeCell ref="Z140:AD142"/>
    <mergeCell ref="C138:C139"/>
    <mergeCell ref="F137:F138"/>
    <mergeCell ref="K137:K138"/>
    <mergeCell ref="L137:L139"/>
    <mergeCell ref="M137:M138"/>
    <mergeCell ref="P137:T139"/>
    <mergeCell ref="A154:C154"/>
    <mergeCell ref="X154:Z155"/>
    <mergeCell ref="C145:G146"/>
    <mergeCell ref="H145:U146"/>
    <mergeCell ref="C147:G148"/>
    <mergeCell ref="H147:U148"/>
    <mergeCell ref="AI156:AL156"/>
    <mergeCell ref="N162:O162"/>
    <mergeCell ref="N163:O163"/>
    <mergeCell ref="P163:T163"/>
    <mergeCell ref="P161:AD162"/>
    <mergeCell ref="U159:Y159"/>
    <mergeCell ref="AK161:AK163"/>
    <mergeCell ref="AL161:AL163"/>
    <mergeCell ref="Z163:AD163"/>
    <mergeCell ref="AE163:AJ163"/>
    <mergeCell ref="H149:U150"/>
    <mergeCell ref="H151:U152"/>
    <mergeCell ref="I161:I162"/>
    <mergeCell ref="K161:K162"/>
    <mergeCell ref="L161:L163"/>
    <mergeCell ref="M161:M162"/>
    <mergeCell ref="N161:O161"/>
    <mergeCell ref="F156:K156"/>
    <mergeCell ref="A161:A163"/>
    <mergeCell ref="B161:B163"/>
    <mergeCell ref="D161:D163"/>
    <mergeCell ref="E161:E163"/>
    <mergeCell ref="F161:F162"/>
    <mergeCell ref="G161:G162"/>
    <mergeCell ref="C162:C163"/>
    <mergeCell ref="A167:A169"/>
    <mergeCell ref="B167:B169"/>
    <mergeCell ref="D167:D169"/>
    <mergeCell ref="E167:E169"/>
    <mergeCell ref="E164:E166"/>
    <mergeCell ref="F164:F165"/>
    <mergeCell ref="G164:G165"/>
    <mergeCell ref="U164:Y166"/>
    <mergeCell ref="A164:A166"/>
    <mergeCell ref="B164:B166"/>
    <mergeCell ref="I157:K157"/>
    <mergeCell ref="AK170:AK172"/>
    <mergeCell ref="AL170:AL172"/>
    <mergeCell ref="Z170:AD172"/>
    <mergeCell ref="U167:Y169"/>
    <mergeCell ref="Z167:AD169"/>
    <mergeCell ref="AL167:AL169"/>
    <mergeCell ref="U170:Y172"/>
    <mergeCell ref="AK167:AK169"/>
    <mergeCell ref="D158:G158"/>
    <mergeCell ref="D159:G159"/>
    <mergeCell ref="Z159:AK159"/>
    <mergeCell ref="H161:H162"/>
    <mergeCell ref="AK164:AK166"/>
    <mergeCell ref="AL164:AL166"/>
    <mergeCell ref="I164:I165"/>
    <mergeCell ref="K164:K165"/>
    <mergeCell ref="L164:L166"/>
    <mergeCell ref="M164:M165"/>
    <mergeCell ref="H164:H165"/>
    <mergeCell ref="Z164:AD166"/>
    <mergeCell ref="P164:T166"/>
    <mergeCell ref="U163:Y163"/>
    <mergeCell ref="D164:D166"/>
    <mergeCell ref="AE161:AJ161"/>
    <mergeCell ref="A170:A172"/>
    <mergeCell ref="B170:B172"/>
    <mergeCell ref="D170:D172"/>
    <mergeCell ref="C165:C166"/>
    <mergeCell ref="E170:E172"/>
    <mergeCell ref="F170:F171"/>
    <mergeCell ref="P167:T169"/>
    <mergeCell ref="G170:G171"/>
    <mergeCell ref="H170:H171"/>
    <mergeCell ref="F167:F168"/>
    <mergeCell ref="K167:K168"/>
    <mergeCell ref="L167:L169"/>
    <mergeCell ref="M167:M168"/>
    <mergeCell ref="L170:L172"/>
    <mergeCell ref="C168:C169"/>
    <mergeCell ref="C174:C175"/>
    <mergeCell ref="H176:H177"/>
    <mergeCell ref="G167:G168"/>
    <mergeCell ref="H167:H168"/>
    <mergeCell ref="C171:C172"/>
    <mergeCell ref="I167:I168"/>
    <mergeCell ref="F176:F177"/>
    <mergeCell ref="G176:G177"/>
    <mergeCell ref="C177:C178"/>
    <mergeCell ref="E173:E175"/>
    <mergeCell ref="M170:M171"/>
    <mergeCell ref="P170:T172"/>
    <mergeCell ref="I170:I171"/>
    <mergeCell ref="K170:K171"/>
    <mergeCell ref="A173:A175"/>
    <mergeCell ref="B173:B175"/>
    <mergeCell ref="D173:D175"/>
    <mergeCell ref="AL176:AL178"/>
    <mergeCell ref="K176:K177"/>
    <mergeCell ref="L176:L178"/>
    <mergeCell ref="M176:M177"/>
    <mergeCell ref="P176:T178"/>
    <mergeCell ref="AK173:AK175"/>
    <mergeCell ref="U176:Y178"/>
    <mergeCell ref="Z176:AD178"/>
    <mergeCell ref="AK176:AK178"/>
    <mergeCell ref="Z173:AD175"/>
    <mergeCell ref="AL173:AL175"/>
    <mergeCell ref="F173:F174"/>
    <mergeCell ref="P173:T175"/>
    <mergeCell ref="U173:Y175"/>
    <mergeCell ref="I173:I174"/>
    <mergeCell ref="K173:K174"/>
    <mergeCell ref="AL182:AL184"/>
    <mergeCell ref="AK182:AK184"/>
    <mergeCell ref="AL179:AL181"/>
    <mergeCell ref="Z179:AD181"/>
    <mergeCell ref="AK179:AK181"/>
    <mergeCell ref="K179:K180"/>
    <mergeCell ref="U182:Y184"/>
    <mergeCell ref="Z182:AD184"/>
    <mergeCell ref="U179:Y181"/>
    <mergeCell ref="L182:L184"/>
    <mergeCell ref="A179:A181"/>
    <mergeCell ref="B179:B181"/>
    <mergeCell ref="D179:D181"/>
    <mergeCell ref="E179:E181"/>
    <mergeCell ref="F179:F180"/>
    <mergeCell ref="C180:C181"/>
    <mergeCell ref="H179:H180"/>
    <mergeCell ref="G173:G174"/>
    <mergeCell ref="H173:H174"/>
    <mergeCell ref="G179:G180"/>
    <mergeCell ref="M179:M180"/>
    <mergeCell ref="I179:I180"/>
    <mergeCell ref="I176:I177"/>
    <mergeCell ref="L179:L181"/>
    <mergeCell ref="P182:T184"/>
    <mergeCell ref="M182:M183"/>
    <mergeCell ref="P179:T181"/>
    <mergeCell ref="L173:L175"/>
    <mergeCell ref="M173:M174"/>
    <mergeCell ref="A182:A184"/>
    <mergeCell ref="B182:B184"/>
    <mergeCell ref="D182:D184"/>
    <mergeCell ref="E182:E184"/>
    <mergeCell ref="F182:F183"/>
    <mergeCell ref="G182:G183"/>
    <mergeCell ref="C183:C184"/>
    <mergeCell ref="H182:H183"/>
    <mergeCell ref="A176:A178"/>
    <mergeCell ref="B176:B178"/>
    <mergeCell ref="D176:D178"/>
    <mergeCell ref="E176:E178"/>
    <mergeCell ref="Z185:AD187"/>
    <mergeCell ref="AK185:AK187"/>
    <mergeCell ref="AL185:AL187"/>
    <mergeCell ref="K185:K186"/>
    <mergeCell ref="L185:L187"/>
    <mergeCell ref="M185:M186"/>
    <mergeCell ref="P185:T187"/>
    <mergeCell ref="I182:I183"/>
    <mergeCell ref="K182:K183"/>
    <mergeCell ref="A185:A187"/>
    <mergeCell ref="B185:B187"/>
    <mergeCell ref="U185:Y187"/>
    <mergeCell ref="D185:D187"/>
    <mergeCell ref="E185:E187"/>
    <mergeCell ref="F185:F186"/>
    <mergeCell ref="G185:G186"/>
    <mergeCell ref="C186:C187"/>
    <mergeCell ref="H185:H186"/>
    <mergeCell ref="I185:I186"/>
    <mergeCell ref="AL191:AL193"/>
    <mergeCell ref="K191:K192"/>
    <mergeCell ref="L191:L193"/>
    <mergeCell ref="M191:M192"/>
    <mergeCell ref="P191:T193"/>
    <mergeCell ref="U191:Y193"/>
    <mergeCell ref="AK191:AK193"/>
    <mergeCell ref="Z191:AD193"/>
    <mergeCell ref="A191:A193"/>
    <mergeCell ref="B191:B193"/>
    <mergeCell ref="D191:D193"/>
    <mergeCell ref="E191:E193"/>
    <mergeCell ref="F191:F192"/>
    <mergeCell ref="P188:T190"/>
    <mergeCell ref="C192:C193"/>
    <mergeCell ref="G191:G192"/>
    <mergeCell ref="H191:H192"/>
    <mergeCell ref="I191:I192"/>
    <mergeCell ref="Z188:AD190"/>
    <mergeCell ref="L188:L190"/>
    <mergeCell ref="M188:M189"/>
    <mergeCell ref="A188:A190"/>
    <mergeCell ref="B188:B190"/>
    <mergeCell ref="D188:D190"/>
    <mergeCell ref="E188:E190"/>
    <mergeCell ref="I188:I189"/>
    <mergeCell ref="K188:K189"/>
    <mergeCell ref="A205:C205"/>
    <mergeCell ref="U210:Y210"/>
    <mergeCell ref="AK188:AK190"/>
    <mergeCell ref="U188:Y190"/>
    <mergeCell ref="X205:Z206"/>
    <mergeCell ref="AL188:AL190"/>
    <mergeCell ref="C189:C190"/>
    <mergeCell ref="F188:F189"/>
    <mergeCell ref="G188:G189"/>
    <mergeCell ref="H188:H189"/>
    <mergeCell ref="AE212:AJ212"/>
    <mergeCell ref="AK212:AK214"/>
    <mergeCell ref="N213:O213"/>
    <mergeCell ref="N212:O212"/>
    <mergeCell ref="C196:G197"/>
    <mergeCell ref="H196:U197"/>
    <mergeCell ref="C198:G199"/>
    <mergeCell ref="H198:U199"/>
    <mergeCell ref="H200:U201"/>
    <mergeCell ref="H202:U203"/>
    <mergeCell ref="A212:A214"/>
    <mergeCell ref="B212:B214"/>
    <mergeCell ref="D212:D214"/>
    <mergeCell ref="E212:E214"/>
    <mergeCell ref="C213:C214"/>
    <mergeCell ref="AL212:AL214"/>
    <mergeCell ref="U214:Y214"/>
    <mergeCell ref="Z214:AD214"/>
    <mergeCell ref="AE214:AJ214"/>
    <mergeCell ref="P212:AD213"/>
    <mergeCell ref="F212:F213"/>
    <mergeCell ref="G212:G213"/>
    <mergeCell ref="N214:O214"/>
    <mergeCell ref="P214:T214"/>
    <mergeCell ref="K212:K213"/>
    <mergeCell ref="L212:L214"/>
    <mergeCell ref="M212:M213"/>
    <mergeCell ref="H212:H213"/>
    <mergeCell ref="I212:I213"/>
    <mergeCell ref="U221:Y223"/>
    <mergeCell ref="Z221:AD223"/>
    <mergeCell ref="D218:D220"/>
    <mergeCell ref="E218:E220"/>
    <mergeCell ref="F207:K207"/>
    <mergeCell ref="AI207:AL207"/>
    <mergeCell ref="D209:G209"/>
    <mergeCell ref="D210:G210"/>
    <mergeCell ref="Z210:AK210"/>
    <mergeCell ref="E215:E217"/>
    <mergeCell ref="F215:F216"/>
    <mergeCell ref="P215:T217"/>
    <mergeCell ref="U215:Y217"/>
    <mergeCell ref="Z215:AD217"/>
    <mergeCell ref="I208:K208"/>
    <mergeCell ref="AL224:AL226"/>
    <mergeCell ref="AK215:AK217"/>
    <mergeCell ref="AL215:AL217"/>
    <mergeCell ref="AK221:AK223"/>
    <mergeCell ref="AL221:AL223"/>
    <mergeCell ref="A218:A220"/>
    <mergeCell ref="B218:B220"/>
    <mergeCell ref="I215:I216"/>
    <mergeCell ref="K215:K216"/>
    <mergeCell ref="L215:L217"/>
    <mergeCell ref="M215:M216"/>
    <mergeCell ref="A215:A217"/>
    <mergeCell ref="B215:B217"/>
    <mergeCell ref="D215:D217"/>
    <mergeCell ref="C216:C217"/>
    <mergeCell ref="A224:A226"/>
    <mergeCell ref="B224:B226"/>
    <mergeCell ref="D224:D226"/>
    <mergeCell ref="A221:A223"/>
    <mergeCell ref="B221:B223"/>
    <mergeCell ref="D221:D223"/>
    <mergeCell ref="G215:G216"/>
    <mergeCell ref="H215:H216"/>
    <mergeCell ref="L221:L223"/>
    <mergeCell ref="M221:M222"/>
    <mergeCell ref="P221:T223"/>
    <mergeCell ref="I221:I222"/>
    <mergeCell ref="K221:K222"/>
    <mergeCell ref="G218:G219"/>
    <mergeCell ref="H218:H219"/>
    <mergeCell ref="AL218:AL220"/>
    <mergeCell ref="C219:C220"/>
    <mergeCell ref="C225:C226"/>
    <mergeCell ref="A227:A229"/>
    <mergeCell ref="B227:B229"/>
    <mergeCell ref="D227:D229"/>
    <mergeCell ref="E227:E229"/>
    <mergeCell ref="F227:F228"/>
    <mergeCell ref="G227:G228"/>
    <mergeCell ref="H227:H228"/>
    <mergeCell ref="AK218:AK220"/>
    <mergeCell ref="I218:I219"/>
    <mergeCell ref="K218:K219"/>
    <mergeCell ref="L218:L220"/>
    <mergeCell ref="M218:M219"/>
    <mergeCell ref="P218:T220"/>
    <mergeCell ref="U218:Y220"/>
    <mergeCell ref="Z218:AD220"/>
    <mergeCell ref="C228:C229"/>
    <mergeCell ref="U227:Y229"/>
    <mergeCell ref="Z227:AD229"/>
    <mergeCell ref="AK227:AK229"/>
    <mergeCell ref="I227:I228"/>
    <mergeCell ref="C222:C223"/>
    <mergeCell ref="E221:E223"/>
    <mergeCell ref="F221:F222"/>
    <mergeCell ref="G221:G222"/>
    <mergeCell ref="H221:H222"/>
    <mergeCell ref="F218:F219"/>
    <mergeCell ref="AL227:AL229"/>
    <mergeCell ref="K227:K228"/>
    <mergeCell ref="L227:L229"/>
    <mergeCell ref="M227:M228"/>
    <mergeCell ref="P227:T229"/>
    <mergeCell ref="AK224:AK226"/>
    <mergeCell ref="M224:M225"/>
    <mergeCell ref="P224:T226"/>
    <mergeCell ref="U224:Y226"/>
    <mergeCell ref="A233:A235"/>
    <mergeCell ref="Z224:AD226"/>
    <mergeCell ref="L224:L226"/>
    <mergeCell ref="E233:E235"/>
    <mergeCell ref="E224:E226"/>
    <mergeCell ref="F224:F225"/>
    <mergeCell ref="G224:G225"/>
    <mergeCell ref="H224:H225"/>
    <mergeCell ref="I224:I225"/>
    <mergeCell ref="K224:K225"/>
    <mergeCell ref="A230:A232"/>
    <mergeCell ref="B230:B232"/>
    <mergeCell ref="D230:D232"/>
    <mergeCell ref="E230:E232"/>
    <mergeCell ref="F230:F231"/>
    <mergeCell ref="G230:G231"/>
    <mergeCell ref="C231:C232"/>
    <mergeCell ref="AL233:AL235"/>
    <mergeCell ref="H230:H231"/>
    <mergeCell ref="P233:T235"/>
    <mergeCell ref="G233:G234"/>
    <mergeCell ref="H233:H234"/>
    <mergeCell ref="Z230:AD232"/>
    <mergeCell ref="AK230:AK232"/>
    <mergeCell ref="AL230:AL232"/>
    <mergeCell ref="B233:B235"/>
    <mergeCell ref="D233:D235"/>
    <mergeCell ref="Z233:AD235"/>
    <mergeCell ref="AK233:AK235"/>
    <mergeCell ref="I230:I231"/>
    <mergeCell ref="U233:Y235"/>
    <mergeCell ref="C234:C235"/>
    <mergeCell ref="F233:F234"/>
    <mergeCell ref="U230:Y232"/>
    <mergeCell ref="I236:I237"/>
    <mergeCell ref="L230:L232"/>
    <mergeCell ref="M230:M231"/>
    <mergeCell ref="P230:T232"/>
    <mergeCell ref="I233:I234"/>
    <mergeCell ref="K233:K234"/>
    <mergeCell ref="L233:L235"/>
    <mergeCell ref="K230:K231"/>
    <mergeCell ref="M233:M234"/>
    <mergeCell ref="E236:E238"/>
    <mergeCell ref="F236:F237"/>
    <mergeCell ref="G236:G237"/>
    <mergeCell ref="H236:H237"/>
    <mergeCell ref="C237:C238"/>
    <mergeCell ref="A236:A238"/>
    <mergeCell ref="B236:B238"/>
    <mergeCell ref="D236:D238"/>
    <mergeCell ref="U236:Y238"/>
    <mergeCell ref="Z236:AD238"/>
    <mergeCell ref="AK236:AK238"/>
    <mergeCell ref="AL236:AL238"/>
    <mergeCell ref="K236:K237"/>
    <mergeCell ref="L236:L238"/>
    <mergeCell ref="M236:M237"/>
    <mergeCell ref="P236:T238"/>
    <mergeCell ref="Z242:AD244"/>
    <mergeCell ref="AK242:AK244"/>
    <mergeCell ref="AL242:AL244"/>
    <mergeCell ref="A239:A241"/>
    <mergeCell ref="B239:B241"/>
    <mergeCell ref="D239:D241"/>
    <mergeCell ref="E239:E241"/>
    <mergeCell ref="F239:F240"/>
    <mergeCell ref="G239:G240"/>
    <mergeCell ref="H239:H240"/>
    <mergeCell ref="A242:A244"/>
    <mergeCell ref="B242:B244"/>
    <mergeCell ref="D242:D244"/>
    <mergeCell ref="E242:E244"/>
    <mergeCell ref="C243:C244"/>
    <mergeCell ref="AL239:AL241"/>
    <mergeCell ref="C240:C241"/>
    <mergeCell ref="I239:I240"/>
    <mergeCell ref="K239:K240"/>
    <mergeCell ref="Z239:AD241"/>
    <mergeCell ref="AK239:AK241"/>
    <mergeCell ref="H251:U252"/>
    <mergeCell ref="H253:U254"/>
    <mergeCell ref="L239:L241"/>
    <mergeCell ref="M239:M240"/>
    <mergeCell ref="P239:T241"/>
    <mergeCell ref="U239:Y241"/>
    <mergeCell ref="U242:Y244"/>
    <mergeCell ref="H242:H243"/>
    <mergeCell ref="I242:I243"/>
    <mergeCell ref="K242:K243"/>
    <mergeCell ref="C247:G248"/>
    <mergeCell ref="H247:U248"/>
    <mergeCell ref="C249:G250"/>
    <mergeCell ref="H249:U250"/>
    <mergeCell ref="F242:F243"/>
    <mergeCell ref="G242:G243"/>
    <mergeCell ref="M242:M243"/>
    <mergeCell ref="P242:T244"/>
    <mergeCell ref="L242:L244"/>
  </mergeCells>
  <phoneticPr fontId="23"/>
  <dataValidations count="13">
    <dataValidation imeMode="off" allowBlank="1" showInputMessage="1" showErrorMessage="1" sqref="BI8:BM12 AQ8:AQ12 BG14:BG63 BG8:BG12 AP5:AP12 BG99:BG65133 BK1:BM3 J4:K4 AQ4 AP1:AQ3 AW1:AY6 BC1:BE6 BA1:BA6 AU1:AU6 F13:G13 M40:M42 I13:I14 I11 K11 M11 BI1:BJ6 BG1:BG6 B11:B42 M16:M17 I37:I38 F115:G115 I115:I116 K22:K23 AE215:AE246 I113 K113 M113 M118:M119 K124:K125 I118:I119 K115:K116 M121:M122 I91:I93 F118:G118 I121:I122 M115:M116 F121:G121 K118:K119 M124:M125 F124:G124 K121:K122 F127:G127 F130:G130 F133:G133 F136:G136 F139:G139 I124:I125 I127:I128 I130:I131 I133:I134 BK15:BL63 K91:K93 I244:I246 AG215:AG246 N215:O246 AI62:AI93 M244:M246 F142:G144 AE62:AE93 I136:I137 F40:G42 F166:G166 I166:I167 F193:G195 AG62:AG93 N62:O93 M91:M93 I88:I89 I16:I17 I164 K164 M164 M169:M170 K175:K176 I169:I170 K13:K14 M19:M20 K166:K167 BC68:BE68 F16:G16 I19:I20 N11:O42 M13:M14 F19:G19 K16:K17 M22:M23 M172:M173 F22:G22 K19:K20 AI11:AI42 AE11:AE42 AG11:AG42 I142:I144 K142:K144 J55:K55 F169:G169 I172:I173 AI113:AI144 M166:M167 F172:G172 AE113:AE144 K169:K170 M175:M176 F175:G175 K172:K173 AU70:AU65133 F178:G178 AG113:AG144 N113:O144 M142:M144 I139:I140 F181:G181 F184:G184 F187:G187 F91:G93 F190:G190 I175:I176 I178:I179 I181:I182 F244:G246 K40:K42 F25:G25 F28:G28 F31:G31 F34:G34 F37:G37 I22:I23 I25:I26 I28:I29 I31:I32 I34:I35 K25:K26 K28:K29 K31:K32 K34:K35 K37:K38 M25:M26 M28:M29 M31:M32 M34:M35 M37:M38 F64:G64 K193:K195 J106:K106 I64:I65 I62 AI164:AI195 K62 M62 AE164:AE195 M67:M68 K73:K74 I67:I68 K64:K65 B113:B144 M70:M71 AG164:AG195 N164:O195 M193:M195 I190:I191 I40:I42 F67:G67 I70:I71 K127:K128 M64:M65 F70:G70 K67:K68 M73:M74 F73:G73 K70:K71 F76:G76 F79:G79 F82:G82 F85:G85 F88:G88 I73:I74 I76:I77 I79:I80 I82:I83 I85:I86 K76:K77 K79:K80 K82:K83 K85:K86 K88:K89 M76:M77 M79:M80 M82:M83 M85:M86 M88:M89 B215:B246 K244:K246 J157:K157 K130:K131 K133:K134 AI215:AI246 K136:K137 K139:K140 I184:I185 M127:M128 M130:M131 M133:M134 M136:M137 B164:B195 M139:M140 I187:I188 K178:K179 K181:K182 K184:K185 K187:K188 K190:K191 M178:M179 M181:M182 M184:M185 M187:M188 M190:M191 I241:I242 F217:G217 I217:I218 I215 K215 M215 M220:M221 K226:K227 I220:I221 K217:K218 M223:M224 I193:I195 F220:G220 I223:I224 M217:M218 F223:G223 K220:K221 M226:M227 F226:G226 K223:K224 F229:G229 F232:G232 F235:G235 F238:G238 F241:G241 I226:I227 I229:I230 I232:I233 I235:I236 I238:I239 K229:K230 K232:K233 K235:K236 K238:K239 K241:K242 M229:M230 M232:M233 M235:M236 M238:M239 M241:M242 BC14:BE63 BI99:BM65133 AW8:AY12 B62:B93 BC99:BE65133 AP70:AQ65133 BC8:BE12 AU8:AU12 BA70:BA65133 BA8:BA12 AW14:AY68 BA14:BA68 AU14:AU68 AW70:AY65133 BI68:BM68 BG70:BG72 BG68 AP14:AQ68 BK71:BL72 BC70:BE72 J208:K208" xr:uid="{00000000-0002-0000-0800-000000000000}"/>
    <dataValidation imeMode="hiragana" allowBlank="1" showInputMessage="1" showErrorMessage="1" sqref="AR8:AT12 AR14:AR66 BN99:BP65133 BH8:BH12 BB8:BB12 AZ8:AZ12 BN1:BP3 BH1:BH3 AT7 AR5:AR6 AR1:AR3 AS1:AT6 BB1:BB6 AZ1:AZ6 H11 H40:H42 H113 H115:H116 H244:H246 H164 H118:H119 H121:H122 H124:H125 H127:H128 H130:H131 H133:H134 H136:H137 H166:H167 H13:H14 H193:H195 H16:H17 H169:H170 H172:H173 H175:H176 H178:H179 H19:H20 H181:H182 H184:H185 H187:H188 H190:H191 H22:H23 H91:H93 H25:H26 H28:H29 H31:H32 H34:H35 H37:H38 AR70:AR65133 H62 H64:H65 H67:H68 H70:H71 H73:H74 H139:H140 H76:H77 H79:H80 H82:H83 H85:H86 H88:H89 H142:H144 H215 H217:H218 H220:H221 H223:H224 H226:H227 H229:H230 H232:H233 H235:H236 H238:H239 H241:H242 BH99:BH65133 BN8:BP12 AZ70:AZ65133 BH14:BH63 BN14:BP63 BB14:BB68 AZ14:AZ68 BB70:BB65133 AS64:AT67 AS73:AT65133 AR68:AT68 BN68:BP68 BH68 BH70:BH72 BN70:BP72" xr:uid="{00000000-0002-0000-0800-000001000000}"/>
    <dataValidation type="list" imeMode="off" allowBlank="1" showInputMessage="1" showErrorMessage="1" sqref="BI14:BI63 BI70:BI72" xr:uid="{00000000-0002-0000-0800-000002000000}">
      <formula1>"健康保険組合,協会けんぽ,建設国保,国民健康保険,適用除外,-"</formula1>
    </dataValidation>
    <dataValidation type="list" allowBlank="1" showInputMessage="1" showErrorMessage="1" sqref="AK41:AK42 AK245:AK246 AK194:AK195 AK143:AK144 AK92:AK93" xr:uid="{00000000-0002-0000-0800-000003000000}">
      <formula1>$BQ$14:$BQ$20</formula1>
    </dataValidation>
    <dataValidation type="list" allowBlank="1" showInputMessage="1" showErrorMessage="1" sqref="AL41:AL42 AL245:AL246 AL194:AL195 AL143:AL144 AL92:AL93" xr:uid="{00000000-0002-0000-0800-000004000000}">
      <formula1>$BQ$22:$BQ$26</formula1>
    </dataValidation>
    <dataValidation type="list" allowBlank="1" showInputMessage="1" showErrorMessage="1" sqref="BF14:BF55 BF70:BF72" xr:uid="{00000000-0002-0000-0800-000005000000}">
      <formula1>"Ａ,AB,Ｂ,Ｏ,"</formula1>
    </dataValidation>
    <dataValidation imeMode="halfKatakana" allowBlank="1" showInputMessage="1" showErrorMessage="1" sqref="AS14:AT63 AS70:AT72" xr:uid="{00000000-0002-0000-0800-000006000000}"/>
    <dataValidation type="list" allowBlank="1" showInputMessage="1" showErrorMessage="1" sqref="E113 E11 E116 E119 E122 E125 E128 E131 E134 E137 E140 E164 E14 E17 E167 E170 E173 E176 E179 E20 E182 E185 E188 E191 E23 E26 E29 E32 E35 E38 E62 E65 E68 E71 E74 E77 E80 E83 E86 E89 E215 E218 E221 E224 E227 E230 E233 E236 E239 E242" xr:uid="{00000000-0002-0000-0800-000007000000}">
      <formula1>#REF!</formula1>
    </dataValidation>
    <dataValidation type="list" showInputMessage="1" showErrorMessage="1" sqref="E41:E42 E92:E93 E143:E144 E194:E195 E245:E246" xr:uid="{00000000-0002-0000-0800-000008000000}">
      <formula1>#REF!</formula1>
    </dataValidation>
    <dataValidation type="list" imeMode="off" allowBlank="1" showInputMessage="1" showErrorMessage="1" sqref="BK14 BK70" xr:uid="{00000000-0002-0000-0800-000009000000}">
      <formula1>"厚生年金,国民年金,受給者"</formula1>
    </dataValidation>
    <dataValidation type="list" imeMode="off" allowBlank="1" showInputMessage="1" showErrorMessage="1" sqref="BL14 BL70" xr:uid="{00000000-0002-0000-0800-00000A000000}">
      <formula1>"－,日雇,適用除外"</formula1>
    </dataValidation>
    <dataValidation type="list" allowBlank="1" showInputMessage="1" showErrorMessage="1" sqref="AL11:AL40 AL215:AL244 AL164:AL193 AL113:AL142 AL62:AL91" xr:uid="{00000000-0002-0000-0800-00000B000000}">
      <formula1>"有・無,有,無"</formula1>
    </dataValidation>
    <dataValidation type="list" allowBlank="1" showInputMessage="1" showErrorMessage="1" sqref="AK11:AK40 AK215:AK244 AK164:AK193 AK113:AK142 AK62:AK91" xr:uid="{00000000-0002-0000-0800-00000C000000}">
      <formula1>"労働者　　 一人親方　　中小事業主,労働者,一人親方,中小事業主"</formula1>
    </dataValidation>
  </dataValidations>
  <printOptions horizontalCentered="1"/>
  <pageMargins left="0.74803149606299213" right="0.23622047244094491" top="0.39370078740157483" bottom="0.39370078740157483" header="0" footer="0"/>
  <pageSetup paperSize="8" orientation="landscape" r:id="rId1"/>
  <headerFooter alignWithMargins="0"/>
  <colBreaks count="1" manualBreakCount="1">
    <brk id="6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256" r:id="rId4" name="Button 112">
              <controlPr defaultSize="0" print="0" autoFill="0" autoPict="0">
                <anchor moveWithCells="1" sizeWithCells="1">
                  <from>
                    <xdr:col>7</xdr:col>
                    <xdr:colOff>198120</xdr:colOff>
                    <xdr:row>16</xdr:row>
                    <xdr:rowOff>68580</xdr:rowOff>
                  </from>
                  <to>
                    <xdr:col>22</xdr:col>
                    <xdr:colOff>114300</xdr:colOff>
                    <xdr:row>22</xdr:row>
                    <xdr:rowOff>175260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CI88"/>
  <sheetViews>
    <sheetView view="pageBreakPreview" zoomScaleNormal="100" workbookViewId="0">
      <selection activeCell="D22" sqref="D22:J24"/>
    </sheetView>
  </sheetViews>
  <sheetFormatPr defaultRowHeight="12"/>
  <cols>
    <col min="1" max="1" width="2.6640625" customWidth="1"/>
    <col min="2" max="2" width="3.33203125" customWidth="1"/>
    <col min="3" max="41" width="2.6640625" customWidth="1"/>
    <col min="42" max="43" width="3.6640625" customWidth="1"/>
    <col min="44" max="44" width="0.88671875" customWidth="1"/>
    <col min="45" max="45" width="3.6640625" customWidth="1"/>
    <col min="46" max="46" width="3.5546875" customWidth="1"/>
    <col min="47" max="47" width="1.33203125" customWidth="1"/>
    <col min="48" max="48" width="3.5546875" customWidth="1"/>
    <col min="49" max="49" width="8.88671875" customWidth="1"/>
    <col min="50" max="50" width="0.88671875" customWidth="1"/>
    <col min="51" max="54" width="3.6640625" customWidth="1"/>
    <col min="55" max="55" width="0.88671875" customWidth="1"/>
    <col min="56" max="56" width="20.6640625" customWidth="1"/>
    <col min="57" max="57" width="0.88671875" customWidth="1"/>
    <col min="58" max="59" width="3.6640625" customWidth="1"/>
    <col min="60" max="60" width="0.88671875" customWidth="1"/>
    <col min="61" max="61" width="2.6640625" customWidth="1"/>
    <col min="62" max="62" width="0.88671875" customWidth="1"/>
    <col min="63" max="63" width="2.6640625" customWidth="1"/>
    <col min="64" max="64" width="1" customWidth="1"/>
    <col min="65" max="65" width="4.33203125" customWidth="1"/>
    <col min="66" max="71" width="2.6640625" customWidth="1"/>
    <col min="72" max="72" width="3.33203125" customWidth="1"/>
    <col min="73" max="76" width="0.88671875" customWidth="1"/>
    <col min="77" max="87" width="2.6640625" customWidth="1"/>
    <col min="88" max="90" width="0.88671875" customWidth="1"/>
    <col min="91" max="91" width="3.6640625" customWidth="1"/>
  </cols>
  <sheetData>
    <row r="1" spans="1:86" ht="20.100000000000001" customHeight="1">
      <c r="A1" s="153" t="s">
        <v>925</v>
      </c>
      <c r="B1" s="29"/>
      <c r="C1" s="29"/>
      <c r="D1" s="14"/>
      <c r="E1" s="29"/>
      <c r="F1" s="29"/>
      <c r="G1" s="29"/>
      <c r="H1" s="30"/>
      <c r="AE1" s="623" t="str">
        <f>IF(初期入力!$E$11="","",初期入力!$E$11)</f>
        <v/>
      </c>
      <c r="AF1" s="623"/>
      <c r="AG1" s="623"/>
      <c r="AH1" s="623"/>
      <c r="AI1" s="623"/>
      <c r="AJ1" s="623"/>
      <c r="AK1" s="623"/>
      <c r="AL1" s="623"/>
      <c r="AP1" s="42"/>
      <c r="BM1" s="1123"/>
      <c r="BN1" s="1123"/>
      <c r="BO1" s="1123"/>
      <c r="BP1" s="1123"/>
      <c r="BQ1" s="1123"/>
      <c r="BR1" s="1123"/>
      <c r="BS1" s="1123"/>
      <c r="BT1" s="1123"/>
    </row>
    <row r="2" spans="1:86" ht="15" customHeight="1">
      <c r="AV2" s="1123"/>
      <c r="AW2" s="1123"/>
      <c r="AX2" s="1123"/>
      <c r="AY2" s="1123"/>
      <c r="AZ2" s="1123"/>
      <c r="BA2" s="1123"/>
      <c r="BB2" s="1123"/>
      <c r="BC2" s="1123"/>
      <c r="BF2" s="1114" t="s">
        <v>502</v>
      </c>
      <c r="BG2" s="1114"/>
      <c r="BH2" s="1114"/>
      <c r="BI2" s="1114"/>
      <c r="BJ2" s="1114"/>
      <c r="BK2" s="1114"/>
      <c r="BM2" s="1123"/>
      <c r="BN2" s="1123"/>
      <c r="BO2" s="1123"/>
      <c r="BP2" s="1123"/>
      <c r="BQ2" s="1123"/>
      <c r="BR2" s="1123"/>
      <c r="BS2" s="1123"/>
      <c r="BT2" s="1123"/>
    </row>
    <row r="3" spans="1:86" ht="15" customHeight="1">
      <c r="E3" s="1089" t="s">
        <v>496</v>
      </c>
      <c r="F3" s="1089"/>
      <c r="G3" s="1089"/>
      <c r="H3" s="1089"/>
      <c r="I3" s="1089"/>
      <c r="J3" s="1089"/>
      <c r="K3" s="1090" t="s">
        <v>497</v>
      </c>
      <c r="L3" s="1090"/>
      <c r="M3" s="1093" t="s">
        <v>498</v>
      </c>
      <c r="N3" s="1089"/>
      <c r="O3" s="1089"/>
      <c r="P3" s="1089"/>
      <c r="Q3" s="1089"/>
      <c r="R3" s="1089"/>
      <c r="S3" s="1089"/>
      <c r="T3" s="1089"/>
      <c r="U3" s="1089"/>
      <c r="V3" s="1089"/>
      <c r="W3" s="1089"/>
      <c r="X3" s="1089"/>
      <c r="Y3" s="1089"/>
      <c r="Z3" s="1089" t="s">
        <v>493</v>
      </c>
      <c r="AA3" s="1089"/>
      <c r="AB3" s="1091" t="s">
        <v>499</v>
      </c>
      <c r="AC3" s="1091"/>
      <c r="AD3" s="1092" t="s">
        <v>495</v>
      </c>
      <c r="AE3" s="1092"/>
      <c r="AF3" s="1092"/>
      <c r="AG3" s="1092"/>
      <c r="AH3" s="1092"/>
      <c r="AP3" s="933" t="s">
        <v>507</v>
      </c>
      <c r="AQ3" s="933"/>
      <c r="AR3" s="933"/>
      <c r="AS3" s="933"/>
      <c r="AT3" s="933"/>
      <c r="AV3" s="1123"/>
      <c r="AW3" s="1123"/>
      <c r="AX3" s="1123"/>
      <c r="AY3" s="1123"/>
      <c r="AZ3" s="1123"/>
      <c r="BA3" s="1123"/>
      <c r="BB3" s="1123"/>
      <c r="BC3" s="1123"/>
      <c r="BM3" s="1084"/>
      <c r="BN3" s="1084"/>
      <c r="BO3" s="1084"/>
      <c r="BP3" s="1084"/>
      <c r="BQ3" s="1084"/>
      <c r="BR3" s="1084"/>
      <c r="BS3" s="1084"/>
      <c r="BT3" s="49"/>
    </row>
    <row r="4" spans="1:86" ht="15" customHeight="1">
      <c r="E4" s="1089"/>
      <c r="F4" s="1089"/>
      <c r="G4" s="1089"/>
      <c r="H4" s="1089"/>
      <c r="I4" s="1089"/>
      <c r="J4" s="1089"/>
      <c r="K4" s="1090"/>
      <c r="L4" s="1090"/>
      <c r="M4" s="1089"/>
      <c r="N4" s="1089"/>
      <c r="O4" s="1089"/>
      <c r="P4" s="1089"/>
      <c r="Q4" s="1089"/>
      <c r="R4" s="1089"/>
      <c r="S4" s="1089"/>
      <c r="T4" s="1089"/>
      <c r="U4" s="1089"/>
      <c r="V4" s="1089"/>
      <c r="W4" s="1089"/>
      <c r="X4" s="1089"/>
      <c r="Y4" s="1089"/>
      <c r="Z4" s="1089"/>
      <c r="AA4" s="1089"/>
      <c r="AB4" s="1091"/>
      <c r="AC4" s="1091"/>
      <c r="AD4" s="1092"/>
      <c r="AE4" s="1092"/>
      <c r="AF4" s="1092"/>
      <c r="AG4" s="1092"/>
      <c r="AH4" s="1092"/>
      <c r="AV4" s="1084"/>
      <c r="AW4" s="1084"/>
      <c r="AX4" s="1084"/>
      <c r="AY4" s="1084"/>
      <c r="AZ4" s="1084"/>
      <c r="BA4" s="1084"/>
      <c r="BB4" s="452"/>
      <c r="BC4" s="452"/>
      <c r="BF4" s="1114" t="s">
        <v>415</v>
      </c>
      <c r="BG4" s="1114"/>
      <c r="BH4" s="1114"/>
      <c r="BI4" s="1114"/>
      <c r="BJ4" s="1114"/>
      <c r="BK4" s="1114"/>
      <c r="BM4" s="1085"/>
      <c r="BN4" s="1085"/>
      <c r="BO4" s="1085"/>
      <c r="BP4" s="1085"/>
      <c r="BQ4" s="1085"/>
      <c r="BR4" s="1085"/>
      <c r="BS4" s="1085"/>
      <c r="BT4" s="451" t="s">
        <v>819</v>
      </c>
    </row>
    <row r="5" spans="1:86" ht="15" customHeight="1">
      <c r="B5" s="19"/>
      <c r="C5" s="19"/>
      <c r="D5" s="19"/>
      <c r="E5" s="1089"/>
      <c r="F5" s="1089"/>
      <c r="G5" s="1089"/>
      <c r="H5" s="1089"/>
      <c r="I5" s="1089"/>
      <c r="J5" s="1089"/>
      <c r="K5" s="1090"/>
      <c r="L5" s="1090"/>
      <c r="M5" s="1089"/>
      <c r="N5" s="1089"/>
      <c r="O5" s="1089"/>
      <c r="P5" s="1089"/>
      <c r="Q5" s="1089"/>
      <c r="R5" s="1089"/>
      <c r="S5" s="1089"/>
      <c r="T5" s="1089"/>
      <c r="U5" s="1089"/>
      <c r="V5" s="1089"/>
      <c r="W5" s="1089"/>
      <c r="X5" s="1089"/>
      <c r="Y5" s="1089"/>
      <c r="Z5" s="1089"/>
      <c r="AA5" s="1089"/>
      <c r="AB5" s="1091"/>
      <c r="AC5" s="1091"/>
      <c r="AD5" s="1092"/>
      <c r="AE5" s="1092"/>
      <c r="AF5" s="1092"/>
      <c r="AG5" s="1092"/>
      <c r="AH5" s="1092"/>
      <c r="AI5" s="19"/>
      <c r="AJ5" s="18"/>
      <c r="AL5" s="18"/>
      <c r="AP5" s="933" t="s">
        <v>415</v>
      </c>
      <c r="AQ5" s="933"/>
      <c r="AR5" s="933"/>
      <c r="AS5" s="933"/>
      <c r="AT5" s="933"/>
      <c r="AV5" s="1103"/>
      <c r="AW5" s="1103"/>
      <c r="AX5" s="1103"/>
      <c r="AY5" s="1103"/>
      <c r="AZ5" s="1103"/>
      <c r="BA5" s="1103"/>
      <c r="BB5" s="451" t="s">
        <v>923</v>
      </c>
      <c r="BC5" s="453"/>
      <c r="BD5" s="39"/>
      <c r="BM5" s="1084"/>
      <c r="BN5" s="1084"/>
      <c r="BO5" s="1084"/>
      <c r="BP5" s="1084"/>
      <c r="BQ5" s="1084"/>
      <c r="BR5" s="1084"/>
      <c r="BS5" s="1084"/>
      <c r="BT5" s="240"/>
    </row>
    <row r="6" spans="1:86" ht="15" customHeight="1">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L6" s="18"/>
      <c r="AM6" s="18"/>
      <c r="AN6" s="18"/>
      <c r="AO6" s="18"/>
      <c r="BF6" s="1114" t="s">
        <v>503</v>
      </c>
      <c r="BG6" s="1114"/>
      <c r="BH6" s="1114"/>
      <c r="BI6" s="1114"/>
      <c r="BJ6" s="1114"/>
      <c r="BK6" s="1114"/>
      <c r="BM6" s="1085"/>
      <c r="BN6" s="1085"/>
      <c r="BO6" s="1085"/>
      <c r="BP6" s="1085"/>
      <c r="BQ6" s="1085"/>
      <c r="BR6" s="1085"/>
      <c r="BS6" s="1085"/>
      <c r="BT6" s="451" t="s">
        <v>819</v>
      </c>
      <c r="BU6" s="18"/>
      <c r="BV6" s="18"/>
      <c r="BW6" s="18"/>
      <c r="BX6" s="18"/>
      <c r="BY6" s="18"/>
      <c r="BZ6" s="18"/>
      <c r="CA6" s="18"/>
      <c r="CB6" s="18"/>
      <c r="CC6" s="18"/>
      <c r="CD6" s="18"/>
      <c r="CE6" s="18"/>
      <c r="CF6" s="18"/>
      <c r="CG6" s="18"/>
      <c r="CH6" s="18"/>
    </row>
    <row r="7" spans="1:86" ht="15" customHeight="1">
      <c r="G7" s="1083" t="str">
        <f>IF(初期入力!$E$70="","",初期入力!$E$70)</f>
        <v/>
      </c>
      <c r="H7" s="1083"/>
      <c r="I7" s="1083"/>
      <c r="J7" s="1083"/>
      <c r="K7" s="1083"/>
      <c r="L7" s="1083"/>
      <c r="M7" s="1083"/>
      <c r="N7" s="1083"/>
      <c r="O7" s="1083"/>
      <c r="P7" s="1083"/>
      <c r="Q7" s="1083"/>
      <c r="R7" s="1083"/>
      <c r="S7" s="18"/>
      <c r="T7" s="18"/>
      <c r="U7" s="18"/>
      <c r="V7" s="18"/>
      <c r="AB7" s="18"/>
      <c r="AC7" s="1086" t="str">
        <f>IF(初期入力!$E$17="","",初期入力!$E$17)</f>
        <v/>
      </c>
      <c r="AD7" s="1086"/>
      <c r="AE7" s="1086"/>
      <c r="AF7" s="1086"/>
      <c r="AG7" s="1086"/>
      <c r="AH7" s="1086"/>
      <c r="AI7" s="1086"/>
      <c r="AJ7" s="1086"/>
      <c r="AK7" s="1086"/>
      <c r="AL7" s="1086"/>
      <c r="AM7" s="18"/>
      <c r="AN7" s="18"/>
      <c r="AO7" s="18"/>
      <c r="AP7" s="41" t="s">
        <v>118</v>
      </c>
      <c r="AQ7" s="18"/>
      <c r="AR7" s="18"/>
      <c r="AS7" s="18"/>
      <c r="AT7" s="18"/>
      <c r="AU7" s="18"/>
      <c r="AV7" s="18"/>
      <c r="AW7" s="18"/>
      <c r="AX7" s="18"/>
      <c r="AY7" s="18"/>
      <c r="AZ7" s="18"/>
      <c r="BA7" s="18"/>
      <c r="BB7" s="33" t="s">
        <v>119</v>
      </c>
      <c r="BC7" s="18"/>
      <c r="BD7" s="1127" t="s">
        <v>831</v>
      </c>
      <c r="BE7" s="1127"/>
      <c r="BF7" s="1127"/>
      <c r="BG7" s="1127"/>
      <c r="BH7" s="18"/>
      <c r="BI7" s="18"/>
      <c r="BJ7" s="18"/>
      <c r="BK7" s="18"/>
      <c r="BL7" s="18"/>
      <c r="BM7" s="18"/>
      <c r="BN7" s="18"/>
      <c r="BO7" s="18"/>
      <c r="BP7" s="18"/>
      <c r="BQ7" s="18"/>
      <c r="BR7" s="18"/>
      <c r="BS7" s="18"/>
      <c r="BT7" s="18"/>
      <c r="BW7" s="18"/>
      <c r="BX7" s="18"/>
      <c r="BY7" s="18"/>
      <c r="BZ7" s="18"/>
      <c r="CA7" s="18"/>
      <c r="CB7" s="18"/>
      <c r="CC7" s="18"/>
      <c r="CD7" s="18"/>
      <c r="CE7" s="18"/>
      <c r="CF7" s="18"/>
      <c r="CG7" s="18"/>
      <c r="CH7" s="18"/>
    </row>
    <row r="8" spans="1:86" ht="15" customHeight="1">
      <c r="A8" s="933" t="s">
        <v>486</v>
      </c>
      <c r="B8" s="933"/>
      <c r="C8" s="933"/>
      <c r="D8" s="933"/>
      <c r="E8" s="933"/>
      <c r="G8" s="1083"/>
      <c r="H8" s="1083"/>
      <c r="I8" s="1083"/>
      <c r="J8" s="1083"/>
      <c r="K8" s="1083"/>
      <c r="L8" s="1083"/>
      <c r="M8" s="1083"/>
      <c r="N8" s="1083"/>
      <c r="O8" s="1083"/>
      <c r="P8" s="1083"/>
      <c r="Q8" s="1083"/>
      <c r="R8" s="1083"/>
      <c r="S8" s="18"/>
      <c r="T8" s="18"/>
      <c r="U8" s="18"/>
      <c r="V8" s="18"/>
      <c r="W8" s="933" t="s">
        <v>488</v>
      </c>
      <c r="X8" s="933"/>
      <c r="Y8" s="933"/>
      <c r="Z8" s="933"/>
      <c r="AA8" s="933"/>
      <c r="AB8" s="18"/>
      <c r="AC8" s="1086"/>
      <c r="AD8" s="1086"/>
      <c r="AE8" s="1086"/>
      <c r="AF8" s="1086"/>
      <c r="AG8" s="1086"/>
      <c r="AH8" s="1086"/>
      <c r="AI8" s="1086"/>
      <c r="AJ8" s="1086"/>
      <c r="AK8" s="1086"/>
      <c r="AL8" s="1086"/>
      <c r="AM8" s="18"/>
      <c r="AN8" s="18"/>
      <c r="AO8" s="18"/>
      <c r="AP8" s="691" t="s">
        <v>506</v>
      </c>
      <c r="AQ8" s="731"/>
      <c r="AR8" s="731"/>
      <c r="AS8" s="731"/>
      <c r="AT8" s="731"/>
      <c r="AU8" s="731"/>
      <c r="AV8" s="731"/>
      <c r="AW8" s="731"/>
      <c r="AX8" s="731"/>
      <c r="AY8" s="731"/>
      <c r="AZ8" s="732"/>
      <c r="BA8" s="691" t="s">
        <v>120</v>
      </c>
      <c r="BB8" s="731"/>
      <c r="BC8" s="731"/>
      <c r="BD8" s="731"/>
      <c r="BE8" s="731"/>
      <c r="BF8" s="731"/>
      <c r="BG8" s="732"/>
      <c r="BH8" s="241"/>
      <c r="BI8" s="1124" t="s">
        <v>121</v>
      </c>
      <c r="BJ8" s="1125"/>
      <c r="BK8" s="1125"/>
      <c r="BL8" s="1125"/>
      <c r="BM8" s="1125"/>
      <c r="BN8" s="1125"/>
      <c r="BO8" s="1125"/>
      <c r="BP8" s="1125"/>
      <c r="BQ8" s="1125"/>
      <c r="BR8" s="1125"/>
      <c r="BS8" s="1125"/>
      <c r="BT8" s="1126"/>
      <c r="BU8" s="2"/>
      <c r="BV8" s="2"/>
      <c r="BW8" s="18"/>
      <c r="BX8" s="18"/>
      <c r="BY8" s="18"/>
      <c r="BZ8" s="18"/>
      <c r="CA8" s="18"/>
      <c r="CB8" s="18"/>
      <c r="CC8" s="18"/>
      <c r="CD8" s="18"/>
      <c r="CE8" s="18"/>
      <c r="CF8" s="18"/>
      <c r="CG8" s="18"/>
      <c r="CH8" s="18"/>
    </row>
    <row r="9" spans="1:86" ht="15" customHeight="1">
      <c r="G9" s="1084" t="str">
        <f>IF(初期入力!$E$74="","",初期入力!$E$74)</f>
        <v/>
      </c>
      <c r="H9" s="1084"/>
      <c r="I9" s="1084"/>
      <c r="J9" s="1084"/>
      <c r="K9" s="1084"/>
      <c r="L9" s="1084"/>
      <c r="M9" s="1084"/>
      <c r="N9" s="1084"/>
      <c r="O9" s="1084"/>
      <c r="P9" s="1084"/>
      <c r="Q9" s="1084"/>
      <c r="R9" s="6"/>
      <c r="S9" s="18"/>
      <c r="T9" s="18"/>
      <c r="U9" s="18"/>
      <c r="V9" s="18"/>
      <c r="AB9" s="18"/>
      <c r="AC9" s="1087" t="str">
        <f>IF(初期入力!$E$18="","",初期入力!$E$18)</f>
        <v/>
      </c>
      <c r="AD9" s="1087"/>
      <c r="AE9" s="1087"/>
      <c r="AF9" s="1087"/>
      <c r="AG9" s="1087"/>
      <c r="AH9" s="1087"/>
      <c r="AI9" s="1087"/>
      <c r="AJ9" s="1087"/>
      <c r="AK9" s="1087"/>
      <c r="AL9" s="6"/>
      <c r="AM9" s="18"/>
      <c r="AN9" s="18"/>
      <c r="AO9" s="18"/>
      <c r="AP9" s="1116" t="s">
        <v>505</v>
      </c>
      <c r="AQ9" s="1117"/>
      <c r="AR9" s="1117"/>
      <c r="AS9" s="1117"/>
      <c r="AT9" s="1117"/>
      <c r="AU9" s="1117"/>
      <c r="AV9" s="1117"/>
      <c r="AW9" s="1117"/>
      <c r="AX9" s="1118"/>
      <c r="AY9" s="1061" t="s">
        <v>122</v>
      </c>
      <c r="AZ9" s="1062"/>
      <c r="BA9" s="1116" t="s">
        <v>504</v>
      </c>
      <c r="BB9" s="1117"/>
      <c r="BC9" s="1117"/>
      <c r="BD9" s="1117"/>
      <c r="BE9" s="1118"/>
      <c r="BF9" s="1061" t="s">
        <v>122</v>
      </c>
      <c r="BG9" s="1062"/>
      <c r="BH9" s="241"/>
      <c r="BI9" s="300">
        <v>1</v>
      </c>
      <c r="BJ9" s="425"/>
      <c r="BK9" s="1128" t="s">
        <v>123</v>
      </c>
      <c r="BL9" s="1128"/>
      <c r="BM9" s="1128"/>
      <c r="BN9" s="1128"/>
      <c r="BO9" s="1128"/>
      <c r="BP9" s="1128"/>
      <c r="BQ9" s="1128"/>
      <c r="BR9" s="1128"/>
      <c r="BS9" s="1128"/>
      <c r="BT9" s="1129"/>
      <c r="BU9" s="3"/>
      <c r="BV9" s="3"/>
      <c r="BW9" s="18"/>
      <c r="BX9" s="18"/>
      <c r="BY9" s="18"/>
      <c r="BZ9" s="18"/>
      <c r="CA9" s="18"/>
      <c r="CB9" s="18"/>
      <c r="CC9" s="18"/>
      <c r="CD9" s="18"/>
      <c r="CE9" s="18"/>
      <c r="CF9" s="18"/>
      <c r="CG9" s="18"/>
      <c r="CH9" s="18"/>
    </row>
    <row r="10" spans="1:86" ht="15" customHeight="1">
      <c r="A10" s="933" t="s">
        <v>912</v>
      </c>
      <c r="B10" s="933"/>
      <c r="C10" s="933"/>
      <c r="D10" s="933"/>
      <c r="E10" s="933"/>
      <c r="G10" s="1085"/>
      <c r="H10" s="1085"/>
      <c r="I10" s="1085"/>
      <c r="J10" s="1085"/>
      <c r="K10" s="1085"/>
      <c r="L10" s="1085"/>
      <c r="M10" s="1085"/>
      <c r="N10" s="1085"/>
      <c r="O10" s="1085"/>
      <c r="P10" s="1085"/>
      <c r="Q10" s="1085"/>
      <c r="R10" s="7" t="s">
        <v>827</v>
      </c>
      <c r="S10" s="18"/>
      <c r="T10" s="18"/>
      <c r="U10" s="18"/>
      <c r="V10" s="18"/>
      <c r="W10" s="933" t="s">
        <v>415</v>
      </c>
      <c r="X10" s="933"/>
      <c r="Y10" s="933"/>
      <c r="Z10" s="933"/>
      <c r="AA10" s="933"/>
      <c r="AB10" s="18"/>
      <c r="AC10" s="1088"/>
      <c r="AD10" s="1088"/>
      <c r="AE10" s="1088"/>
      <c r="AF10" s="1088"/>
      <c r="AG10" s="1088"/>
      <c r="AH10" s="1088"/>
      <c r="AI10" s="1088"/>
      <c r="AJ10" s="1088"/>
      <c r="AK10" s="1088"/>
      <c r="AL10" s="451" t="s">
        <v>819</v>
      </c>
      <c r="AM10" s="18"/>
      <c r="AN10" s="18"/>
      <c r="AO10" s="18"/>
      <c r="AP10" s="1119"/>
      <c r="AQ10" s="1120"/>
      <c r="AR10" s="1120"/>
      <c r="AS10" s="1120"/>
      <c r="AT10" s="1120"/>
      <c r="AU10" s="1120"/>
      <c r="AV10" s="1120"/>
      <c r="AW10" s="1120"/>
      <c r="AX10" s="1130"/>
      <c r="AY10" s="429" t="s">
        <v>124</v>
      </c>
      <c r="AZ10" s="429" t="s">
        <v>125</v>
      </c>
      <c r="BA10" s="1119"/>
      <c r="BB10" s="1120"/>
      <c r="BC10" s="1120"/>
      <c r="BD10" s="1120"/>
      <c r="BE10" s="1120"/>
      <c r="BF10" s="389" t="s">
        <v>124</v>
      </c>
      <c r="BG10" s="429" t="s">
        <v>125</v>
      </c>
      <c r="BH10" s="241"/>
      <c r="BI10" s="379">
        <v>2</v>
      </c>
      <c r="BJ10" s="341"/>
      <c r="BK10" s="1121" t="s">
        <v>126</v>
      </c>
      <c r="BL10" s="1121"/>
      <c r="BM10" s="1121"/>
      <c r="BN10" s="1121"/>
      <c r="BO10" s="1121"/>
      <c r="BP10" s="1121"/>
      <c r="BQ10" s="1121"/>
      <c r="BR10" s="1121"/>
      <c r="BS10" s="1121"/>
      <c r="BT10" s="1122"/>
      <c r="BU10" s="3"/>
      <c r="BV10" s="3"/>
      <c r="BW10" s="18"/>
      <c r="BX10" s="18"/>
      <c r="BY10" s="18"/>
      <c r="BZ10" s="18"/>
      <c r="CA10" s="18"/>
      <c r="CB10" s="18"/>
      <c r="CC10" s="18"/>
      <c r="CD10" s="18"/>
      <c r="CE10" s="18"/>
      <c r="CF10" s="18"/>
      <c r="CG10" s="18"/>
      <c r="CH10" s="18"/>
    </row>
    <row r="11" spans="1:86" ht="15" customHeight="1">
      <c r="G11" s="18"/>
      <c r="H11" s="18"/>
      <c r="I11" s="18"/>
      <c r="J11" s="18"/>
      <c r="K11" s="18"/>
      <c r="L11" s="18"/>
      <c r="M11" s="18"/>
      <c r="N11" s="18"/>
      <c r="O11" s="18"/>
      <c r="P11" s="18"/>
      <c r="Q11" s="18"/>
      <c r="R11" s="18"/>
      <c r="S11" s="18"/>
      <c r="T11" s="18"/>
      <c r="U11" s="18"/>
      <c r="V11" s="18"/>
      <c r="AB11" s="18"/>
      <c r="AC11" s="1084" t="str">
        <f>IF(初期入力!$E$15="","",初期入力!$E$15)</f>
        <v/>
      </c>
      <c r="AD11" s="1084"/>
      <c r="AE11" s="1084"/>
      <c r="AF11" s="1084"/>
      <c r="AG11" s="1084"/>
      <c r="AH11" s="1084"/>
      <c r="AI11" s="1084"/>
      <c r="AJ11" s="1084"/>
      <c r="AK11" s="1084"/>
      <c r="AL11" s="18"/>
      <c r="AM11" s="18"/>
      <c r="AN11" s="18"/>
      <c r="AO11" s="18"/>
      <c r="AP11" s="21"/>
      <c r="AQ11" s="1170" t="s">
        <v>842</v>
      </c>
      <c r="AR11" s="344"/>
      <c r="AS11" s="1115" t="s">
        <v>127</v>
      </c>
      <c r="AT11" s="1115"/>
      <c r="AU11" s="1115"/>
      <c r="AV11" s="1115"/>
      <c r="AW11" s="1115"/>
      <c r="AX11" s="350"/>
      <c r="AY11" s="300"/>
      <c r="AZ11" s="345"/>
      <c r="BA11" s="21"/>
      <c r="BB11" s="197"/>
      <c r="BC11" s="344"/>
      <c r="BD11" s="374" t="s">
        <v>128</v>
      </c>
      <c r="BE11" s="350"/>
      <c r="BF11" s="300"/>
      <c r="BG11" s="345"/>
      <c r="BH11" s="241"/>
      <c r="BI11" s="379">
        <v>3</v>
      </c>
      <c r="BJ11" s="341"/>
      <c r="BK11" s="1121" t="s">
        <v>129</v>
      </c>
      <c r="BL11" s="1121"/>
      <c r="BM11" s="1121"/>
      <c r="BN11" s="1121"/>
      <c r="BO11" s="1121"/>
      <c r="BP11" s="1121"/>
      <c r="BQ11" s="1121"/>
      <c r="BR11" s="1121"/>
      <c r="BS11" s="1121"/>
      <c r="BT11" s="1122"/>
      <c r="BU11" s="3"/>
      <c r="BV11" s="3"/>
      <c r="BW11" s="18"/>
      <c r="BX11" s="18"/>
      <c r="BY11" s="18"/>
      <c r="BZ11" s="18"/>
      <c r="CA11" s="18"/>
      <c r="CB11" s="18"/>
      <c r="CC11" s="18"/>
      <c r="CD11" s="18"/>
      <c r="CE11" s="18"/>
      <c r="CF11" s="18"/>
      <c r="CG11" s="18"/>
      <c r="CH11" s="18"/>
    </row>
    <row r="12" spans="1:86" ht="15" customHeight="1">
      <c r="G12" s="18"/>
      <c r="H12" s="18"/>
      <c r="I12" s="18"/>
      <c r="J12" s="18"/>
      <c r="K12" s="18"/>
      <c r="L12" s="18"/>
      <c r="M12" s="18"/>
      <c r="N12" s="18"/>
      <c r="O12" s="18"/>
      <c r="P12" s="18"/>
      <c r="Q12" s="18"/>
      <c r="R12" s="18"/>
      <c r="S12" s="18"/>
      <c r="T12" s="18"/>
      <c r="U12" s="18"/>
      <c r="V12" s="18"/>
      <c r="W12" s="933" t="s">
        <v>816</v>
      </c>
      <c r="X12" s="933"/>
      <c r="Y12" s="933"/>
      <c r="Z12" s="933"/>
      <c r="AA12" s="933"/>
      <c r="AB12" s="18"/>
      <c r="AC12" s="1103"/>
      <c r="AD12" s="1103"/>
      <c r="AE12" s="1103"/>
      <c r="AF12" s="1103"/>
      <c r="AG12" s="1103"/>
      <c r="AH12" s="1103"/>
      <c r="AI12" s="1103"/>
      <c r="AJ12" s="1103"/>
      <c r="AK12" s="1103"/>
      <c r="AL12" s="18"/>
      <c r="AM12" s="18"/>
      <c r="AN12" s="18"/>
      <c r="AO12" s="18"/>
      <c r="AP12" s="21"/>
      <c r="AQ12" s="573"/>
      <c r="AR12" s="337"/>
      <c r="AS12" s="1079" t="s">
        <v>130</v>
      </c>
      <c r="AT12" s="1080"/>
      <c r="AU12" s="1080"/>
      <c r="AV12" s="1080"/>
      <c r="AW12" s="1080"/>
      <c r="AX12" s="355"/>
      <c r="AY12" s="379"/>
      <c r="AZ12" s="339"/>
      <c r="BA12" s="21" t="s">
        <v>131</v>
      </c>
      <c r="BB12" s="573" t="s">
        <v>849</v>
      </c>
      <c r="BC12" s="337"/>
      <c r="BD12" s="359" t="s">
        <v>132</v>
      </c>
      <c r="BE12" s="355"/>
      <c r="BF12" s="379"/>
      <c r="BG12" s="339"/>
      <c r="BH12" s="241"/>
      <c r="BI12" s="379">
        <v>4</v>
      </c>
      <c r="BJ12" s="341"/>
      <c r="BK12" s="1121" t="s">
        <v>133</v>
      </c>
      <c r="BL12" s="1121"/>
      <c r="BM12" s="1121"/>
      <c r="BN12" s="1121"/>
      <c r="BO12" s="1121"/>
      <c r="BP12" s="1121"/>
      <c r="BQ12" s="1121"/>
      <c r="BR12" s="1121"/>
      <c r="BS12" s="1121"/>
      <c r="BT12" s="1122"/>
      <c r="BU12" s="3"/>
      <c r="BV12" s="3"/>
      <c r="BW12" s="18"/>
      <c r="BX12" s="18"/>
      <c r="BY12" s="18"/>
      <c r="BZ12" s="18"/>
      <c r="CA12" s="18"/>
      <c r="CB12" s="18"/>
      <c r="CC12" s="18"/>
      <c r="CD12" s="18"/>
      <c r="CE12" s="18"/>
      <c r="CF12" s="18"/>
      <c r="CG12" s="18"/>
      <c r="CH12" s="18"/>
    </row>
    <row r="13" spans="1:86" ht="15" customHeight="1">
      <c r="G13" s="18"/>
      <c r="H13" s="18"/>
      <c r="I13" s="18"/>
      <c r="J13" s="18"/>
      <c r="K13" s="18"/>
      <c r="L13" s="18"/>
      <c r="M13" s="18"/>
      <c r="N13" s="18"/>
      <c r="O13" s="18"/>
      <c r="P13" s="18"/>
      <c r="Q13" s="18"/>
      <c r="R13" s="18"/>
      <c r="S13" s="18"/>
      <c r="T13" s="18"/>
      <c r="U13" s="18"/>
      <c r="V13" s="18"/>
      <c r="W13" s="18"/>
      <c r="X13" s="18"/>
      <c r="Y13" s="18"/>
      <c r="Z13" s="18"/>
      <c r="AA13" s="18"/>
      <c r="AB13" s="18"/>
      <c r="AC13" s="6"/>
      <c r="AD13" s="49"/>
      <c r="AE13" s="6"/>
      <c r="AF13" s="6"/>
      <c r="AG13" s="6"/>
      <c r="AH13" s="6"/>
      <c r="AI13" s="6"/>
      <c r="AJ13" s="6"/>
      <c r="AK13" s="49"/>
      <c r="AL13" s="6"/>
      <c r="AM13" s="18"/>
      <c r="AN13" s="18"/>
      <c r="AO13" s="18"/>
      <c r="AP13" s="21" t="s">
        <v>134</v>
      </c>
      <c r="AQ13" s="573"/>
      <c r="AR13" s="337"/>
      <c r="AS13" s="1079" t="s">
        <v>135</v>
      </c>
      <c r="AT13" s="1080"/>
      <c r="AU13" s="1080"/>
      <c r="AV13" s="1080"/>
      <c r="AW13" s="1080"/>
      <c r="AX13" s="355"/>
      <c r="AY13" s="379"/>
      <c r="AZ13" s="339"/>
      <c r="BA13" s="21"/>
      <c r="BB13" s="573"/>
      <c r="BC13" s="337"/>
      <c r="BD13" s="359"/>
      <c r="BE13" s="355"/>
      <c r="BF13" s="379"/>
      <c r="BG13" s="339"/>
      <c r="BH13" s="241"/>
      <c r="BI13" s="379">
        <v>5</v>
      </c>
      <c r="BJ13" s="341"/>
      <c r="BK13" s="1121" t="s">
        <v>136</v>
      </c>
      <c r="BL13" s="1121"/>
      <c r="BM13" s="1121"/>
      <c r="BN13" s="1121"/>
      <c r="BO13" s="1121"/>
      <c r="BP13" s="1121"/>
      <c r="BQ13" s="1121"/>
      <c r="BR13" s="1121"/>
      <c r="BS13" s="1121"/>
      <c r="BT13" s="1122"/>
      <c r="BU13" s="3"/>
      <c r="BV13" s="3"/>
      <c r="BW13" s="18"/>
      <c r="BX13" s="18"/>
      <c r="BY13" s="18"/>
      <c r="BZ13" s="18"/>
      <c r="CA13" s="18"/>
      <c r="CB13" s="18"/>
      <c r="CC13" s="18"/>
      <c r="CD13" s="18"/>
      <c r="CE13" s="18"/>
      <c r="CF13" s="18"/>
      <c r="CG13" s="18"/>
      <c r="CH13" s="18"/>
    </row>
    <row r="14" spans="1:86" ht="15" customHeight="1">
      <c r="G14" s="18"/>
      <c r="H14" s="18"/>
      <c r="I14" s="18"/>
      <c r="J14" s="18"/>
      <c r="K14" s="18"/>
      <c r="L14" s="18"/>
      <c r="M14" s="18"/>
      <c r="N14" s="18"/>
      <c r="O14" s="18"/>
      <c r="P14" s="18"/>
      <c r="Q14" s="18"/>
      <c r="R14" s="18"/>
      <c r="S14" s="18"/>
      <c r="T14" s="18"/>
      <c r="U14" s="18"/>
      <c r="V14" s="18"/>
      <c r="W14" s="18"/>
      <c r="X14" s="18"/>
      <c r="Y14" s="18"/>
      <c r="Z14" s="18"/>
      <c r="AA14" s="18"/>
      <c r="AB14" s="18"/>
      <c r="AC14" s="18"/>
      <c r="AE14" s="18"/>
      <c r="AF14" s="18"/>
      <c r="AG14" s="18"/>
      <c r="AH14" s="18"/>
      <c r="AI14" s="18"/>
      <c r="AJ14" s="18"/>
      <c r="AL14" s="18"/>
      <c r="AM14" s="18"/>
      <c r="AN14" s="18"/>
      <c r="AO14" s="18"/>
      <c r="AP14" s="21"/>
      <c r="AQ14" s="573"/>
      <c r="AR14" s="337"/>
      <c r="AS14" s="1079" t="s">
        <v>137</v>
      </c>
      <c r="AT14" s="1080"/>
      <c r="AU14" s="1080"/>
      <c r="AV14" s="1080"/>
      <c r="AW14" s="1080"/>
      <c r="AX14" s="355"/>
      <c r="AY14" s="379"/>
      <c r="AZ14" s="339"/>
      <c r="BA14" s="573" t="s">
        <v>850</v>
      </c>
      <c r="BB14" s="573"/>
      <c r="BC14" s="337"/>
      <c r="BD14" s="359"/>
      <c r="BE14" s="355"/>
      <c r="BF14" s="379"/>
      <c r="BG14" s="339"/>
      <c r="BH14" s="241"/>
      <c r="BI14" s="379">
        <v>6</v>
      </c>
      <c r="BJ14" s="341"/>
      <c r="BK14" s="1121" t="s">
        <v>138</v>
      </c>
      <c r="BL14" s="1121"/>
      <c r="BM14" s="1121"/>
      <c r="BN14" s="1121"/>
      <c r="BO14" s="1121"/>
      <c r="BP14" s="1121"/>
      <c r="BQ14" s="1121"/>
      <c r="BR14" s="1121"/>
      <c r="BS14" s="1121"/>
      <c r="BT14" s="1122"/>
      <c r="BU14" s="3"/>
      <c r="BV14" s="3"/>
      <c r="BW14" s="18"/>
      <c r="BX14" s="18"/>
      <c r="BY14" s="18"/>
      <c r="BZ14" s="18"/>
      <c r="CA14" s="18"/>
      <c r="CB14" s="18"/>
      <c r="CC14" s="18"/>
      <c r="CD14" s="18"/>
      <c r="CE14" s="18"/>
      <c r="CF14" s="18"/>
      <c r="CG14" s="18"/>
      <c r="CH14" s="18"/>
    </row>
    <row r="15" spans="1:86" ht="15" customHeight="1">
      <c r="B15" s="31"/>
      <c r="C15" s="35" t="s">
        <v>139</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3"/>
      <c r="AE15" s="31"/>
      <c r="AF15" s="31"/>
      <c r="AG15" s="31"/>
      <c r="AH15" s="31"/>
      <c r="AI15" s="31"/>
      <c r="AJ15" s="31"/>
      <c r="AK15" s="33"/>
      <c r="AL15" s="31"/>
      <c r="AM15" s="18"/>
      <c r="AN15" s="18"/>
      <c r="AO15" s="18"/>
      <c r="AP15" s="573" t="s">
        <v>841</v>
      </c>
      <c r="AQ15" s="1171"/>
      <c r="AR15" s="346"/>
      <c r="AS15" s="1081" t="s">
        <v>140</v>
      </c>
      <c r="AT15" s="1082"/>
      <c r="AU15" s="1082"/>
      <c r="AV15" s="1082"/>
      <c r="AW15" s="1082"/>
      <c r="AX15" s="384"/>
      <c r="AY15" s="403"/>
      <c r="AZ15" s="348"/>
      <c r="BA15" s="573"/>
      <c r="BB15" s="573"/>
      <c r="BC15" s="337"/>
      <c r="BD15" s="359"/>
      <c r="BE15" s="355"/>
      <c r="BF15" s="379"/>
      <c r="BG15" s="339"/>
      <c r="BH15" s="241"/>
      <c r="BI15" s="379">
        <v>7</v>
      </c>
      <c r="BJ15" s="341"/>
      <c r="BK15" s="1121" t="s">
        <v>141</v>
      </c>
      <c r="BL15" s="1121"/>
      <c r="BM15" s="1121"/>
      <c r="BN15" s="1121"/>
      <c r="BO15" s="1121"/>
      <c r="BP15" s="1121"/>
      <c r="BQ15" s="1121"/>
      <c r="BR15" s="1121"/>
      <c r="BS15" s="1121"/>
      <c r="BT15" s="1122"/>
      <c r="BU15" s="3"/>
      <c r="BV15" s="3"/>
      <c r="BW15" s="18"/>
      <c r="BX15" s="18"/>
      <c r="BY15" s="18"/>
      <c r="BZ15" s="18"/>
      <c r="CA15" s="18"/>
      <c r="CB15" s="18"/>
      <c r="CC15" s="18"/>
      <c r="CD15" s="18"/>
      <c r="CE15" s="18"/>
      <c r="CF15" s="18"/>
      <c r="CG15" s="18"/>
      <c r="CH15" s="18"/>
    </row>
    <row r="16" spans="1:86" ht="15" customHeight="1">
      <c r="B16" s="31"/>
      <c r="C16" s="33" t="s">
        <v>142</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3"/>
      <c r="AE16" s="31"/>
      <c r="AF16" s="31"/>
      <c r="AG16" s="31"/>
      <c r="AH16" s="31"/>
      <c r="AI16" s="31"/>
      <c r="AJ16" s="31"/>
      <c r="AK16" s="33"/>
      <c r="AL16" s="31"/>
      <c r="AM16" s="18"/>
      <c r="AN16" s="18"/>
      <c r="AO16" s="18"/>
      <c r="AP16" s="573"/>
      <c r="AQ16" s="1170" t="s">
        <v>843</v>
      </c>
      <c r="AR16" s="344"/>
      <c r="AS16" s="1077" t="s">
        <v>143</v>
      </c>
      <c r="AT16" s="1078"/>
      <c r="AU16" s="1078"/>
      <c r="AV16" s="1078"/>
      <c r="AW16" s="1078"/>
      <c r="AX16" s="350"/>
      <c r="AY16" s="300"/>
      <c r="AZ16" s="345"/>
      <c r="BA16" s="573"/>
      <c r="BB16" s="573"/>
      <c r="BC16" s="337"/>
      <c r="BD16" s="359"/>
      <c r="BE16" s="355"/>
      <c r="BF16" s="379"/>
      <c r="BG16" s="339"/>
      <c r="BH16" s="241"/>
      <c r="BI16" s="379">
        <v>8</v>
      </c>
      <c r="BJ16" s="341"/>
      <c r="BK16" s="1121" t="s">
        <v>144</v>
      </c>
      <c r="BL16" s="1121"/>
      <c r="BM16" s="1121"/>
      <c r="BN16" s="1121"/>
      <c r="BO16" s="1121"/>
      <c r="BP16" s="1121"/>
      <c r="BQ16" s="1121"/>
      <c r="BR16" s="1121"/>
      <c r="BS16" s="1121"/>
      <c r="BT16" s="1122"/>
      <c r="BU16" s="3"/>
      <c r="BV16" s="3"/>
      <c r="BW16" s="18"/>
      <c r="BX16" s="18"/>
      <c r="BY16" s="18"/>
      <c r="BZ16" s="18"/>
      <c r="CA16" s="18"/>
      <c r="CB16" s="18"/>
      <c r="CC16" s="18"/>
      <c r="CD16" s="18"/>
      <c r="CE16" s="18"/>
      <c r="CF16" s="18"/>
      <c r="CG16" s="18"/>
      <c r="CH16" s="18"/>
    </row>
    <row r="17" spans="1:86" ht="15" customHeight="1">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L17" s="18"/>
      <c r="AM17" s="18"/>
      <c r="AN17" s="18"/>
      <c r="AO17" s="18"/>
      <c r="AP17" s="573"/>
      <c r="AQ17" s="573"/>
      <c r="AR17" s="337"/>
      <c r="AS17" s="1079" t="s">
        <v>145</v>
      </c>
      <c r="AT17" s="1080"/>
      <c r="AU17" s="1080"/>
      <c r="AV17" s="1080"/>
      <c r="AW17" s="1080"/>
      <c r="AX17" s="355"/>
      <c r="AY17" s="379"/>
      <c r="AZ17" s="339"/>
      <c r="BA17" s="573"/>
      <c r="BB17" s="573"/>
      <c r="BC17" s="337"/>
      <c r="BD17" s="359"/>
      <c r="BE17" s="355"/>
      <c r="BF17" s="379"/>
      <c r="BG17" s="339"/>
      <c r="BH17" s="241"/>
      <c r="BI17" s="379">
        <v>9</v>
      </c>
      <c r="BJ17" s="341"/>
      <c r="BK17" s="1121" t="s">
        <v>146</v>
      </c>
      <c r="BL17" s="1121"/>
      <c r="BM17" s="1121"/>
      <c r="BN17" s="1121"/>
      <c r="BO17" s="1121"/>
      <c r="BP17" s="1121"/>
      <c r="BQ17" s="1121"/>
      <c r="BR17" s="1121"/>
      <c r="BS17" s="1121"/>
      <c r="BT17" s="1122"/>
      <c r="BU17" s="3"/>
      <c r="BV17" s="3"/>
      <c r="BW17" s="18"/>
      <c r="BX17" s="18"/>
      <c r="BY17" s="18"/>
      <c r="BZ17" s="18"/>
      <c r="CA17" s="18"/>
      <c r="CB17" s="18"/>
      <c r="CC17" s="18"/>
      <c r="CD17" s="18"/>
      <c r="CE17" s="18"/>
      <c r="CF17" s="18"/>
      <c r="CG17" s="18"/>
      <c r="CH17" s="18"/>
    </row>
    <row r="18" spans="1:86" ht="15" customHeight="1">
      <c r="B18" s="18"/>
      <c r="C18" s="18"/>
      <c r="D18" s="18"/>
      <c r="E18" s="18"/>
      <c r="F18" s="18"/>
      <c r="G18" s="18"/>
      <c r="H18" s="18"/>
      <c r="I18" s="18"/>
      <c r="J18" s="18"/>
      <c r="K18" s="18"/>
      <c r="L18" s="18"/>
      <c r="M18" s="18"/>
      <c r="N18" s="18"/>
      <c r="O18" s="18"/>
      <c r="P18" s="18"/>
      <c r="Q18" s="18"/>
      <c r="R18" s="18"/>
      <c r="S18" s="18"/>
      <c r="T18" s="34" t="s">
        <v>54</v>
      </c>
      <c r="U18" s="34"/>
      <c r="V18" s="34"/>
      <c r="W18" s="18"/>
      <c r="X18" s="18"/>
      <c r="Y18" s="18"/>
      <c r="Z18" s="18"/>
      <c r="AA18" s="18"/>
      <c r="AB18" s="18"/>
      <c r="AC18" s="18"/>
      <c r="AD18" s="18"/>
      <c r="AE18" s="18"/>
      <c r="AF18" s="18"/>
      <c r="AG18" s="18"/>
      <c r="AH18" s="18"/>
      <c r="AI18" s="18"/>
      <c r="AJ18" s="18"/>
      <c r="AL18" s="18"/>
      <c r="AM18" s="18"/>
      <c r="AN18" s="18"/>
      <c r="AO18" s="18"/>
      <c r="AP18" s="573"/>
      <c r="AQ18" s="573"/>
      <c r="AR18" s="337"/>
      <c r="AS18" s="1079" t="s">
        <v>147</v>
      </c>
      <c r="AT18" s="1080"/>
      <c r="AU18" s="1080"/>
      <c r="AV18" s="1080"/>
      <c r="AW18" s="1080"/>
      <c r="AX18" s="355"/>
      <c r="AY18" s="379"/>
      <c r="AZ18" s="339"/>
      <c r="BA18" s="573"/>
      <c r="BB18" s="198"/>
      <c r="BC18" s="346"/>
      <c r="BD18" s="362"/>
      <c r="BE18" s="384"/>
      <c r="BF18" s="403"/>
      <c r="BG18" s="348"/>
      <c r="BH18" s="241"/>
      <c r="BI18" s="379">
        <v>10</v>
      </c>
      <c r="BJ18" s="341"/>
      <c r="BK18" s="1121" t="s">
        <v>148</v>
      </c>
      <c r="BL18" s="1121"/>
      <c r="BM18" s="1121"/>
      <c r="BN18" s="1121"/>
      <c r="BO18" s="1121"/>
      <c r="BP18" s="1121"/>
      <c r="BQ18" s="1121"/>
      <c r="BR18" s="1121"/>
      <c r="BS18" s="1121"/>
      <c r="BT18" s="1122"/>
      <c r="BU18" s="3"/>
      <c r="BV18" s="3"/>
      <c r="BW18" s="18"/>
      <c r="BX18" s="18"/>
      <c r="BY18" s="18"/>
      <c r="BZ18" s="18"/>
      <c r="CA18" s="18"/>
      <c r="CB18" s="18"/>
      <c r="CC18" s="18"/>
      <c r="CD18" s="18"/>
      <c r="CE18" s="18"/>
      <c r="CF18" s="18"/>
      <c r="CG18" s="18"/>
      <c r="CH18" s="18"/>
    </row>
    <row r="19" spans="1:86" ht="1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L19" s="18"/>
      <c r="AM19" s="18"/>
      <c r="AN19" s="18"/>
      <c r="AO19" s="18"/>
      <c r="AP19" s="573"/>
      <c r="AQ19" s="573"/>
      <c r="AR19" s="337"/>
      <c r="AS19" s="1079" t="s">
        <v>149</v>
      </c>
      <c r="AT19" s="1080"/>
      <c r="AU19" s="1080"/>
      <c r="AV19" s="1080"/>
      <c r="AW19" s="1080"/>
      <c r="AX19" s="355"/>
      <c r="AY19" s="379"/>
      <c r="AZ19" s="339"/>
      <c r="BA19" s="573"/>
      <c r="BB19" s="344"/>
      <c r="BC19" s="343"/>
      <c r="BD19" s="374" t="s">
        <v>150</v>
      </c>
      <c r="BE19" s="404"/>
      <c r="BF19" s="300"/>
      <c r="BG19" s="345"/>
      <c r="BH19" s="241"/>
      <c r="BI19" s="379">
        <v>11</v>
      </c>
      <c r="BJ19" s="341"/>
      <c r="BK19" s="1121" t="s">
        <v>151</v>
      </c>
      <c r="BL19" s="1121"/>
      <c r="BM19" s="1121"/>
      <c r="BN19" s="1121"/>
      <c r="BO19" s="1121"/>
      <c r="BP19" s="1121"/>
      <c r="BQ19" s="1121"/>
      <c r="BR19" s="1121"/>
      <c r="BS19" s="1121"/>
      <c r="BT19" s="1122"/>
      <c r="BU19" s="3"/>
      <c r="BV19" s="3"/>
      <c r="BW19" s="18"/>
      <c r="BX19" s="18"/>
      <c r="BY19" s="18"/>
      <c r="BZ19" s="18"/>
      <c r="CA19" s="18"/>
      <c r="CB19" s="18"/>
      <c r="CC19" s="18"/>
      <c r="CD19" s="18"/>
      <c r="CE19" s="18"/>
      <c r="CF19" s="18"/>
      <c r="CG19" s="18"/>
      <c r="CH19" s="18"/>
    </row>
    <row r="20" spans="1:86" ht="15" customHeight="1">
      <c r="AL20" s="18"/>
      <c r="AM20" s="18"/>
      <c r="AN20" s="18"/>
      <c r="AO20" s="18"/>
      <c r="AP20" s="573"/>
      <c r="AQ20" s="573"/>
      <c r="AR20" s="337"/>
      <c r="AS20" s="1079" t="s">
        <v>152</v>
      </c>
      <c r="AT20" s="1080"/>
      <c r="AU20" s="1080"/>
      <c r="AV20" s="1080"/>
      <c r="AW20" s="1080"/>
      <c r="AX20" s="355"/>
      <c r="AY20" s="379"/>
      <c r="AZ20" s="339"/>
      <c r="BA20" s="573"/>
      <c r="BB20" s="337"/>
      <c r="BC20" s="338"/>
      <c r="BD20" s="359" t="s">
        <v>153</v>
      </c>
      <c r="BE20" s="355"/>
      <c r="BF20" s="379"/>
      <c r="BG20" s="339"/>
      <c r="BH20" s="241"/>
      <c r="BI20" s="379">
        <v>12</v>
      </c>
      <c r="BJ20" s="341"/>
      <c r="BK20" s="1121" t="s">
        <v>154</v>
      </c>
      <c r="BL20" s="1121"/>
      <c r="BM20" s="1121"/>
      <c r="BN20" s="1121"/>
      <c r="BO20" s="1121"/>
      <c r="BP20" s="1121"/>
      <c r="BQ20" s="1121"/>
      <c r="BR20" s="1121"/>
      <c r="BS20" s="1121"/>
      <c r="BT20" s="1122"/>
      <c r="BU20" s="3"/>
      <c r="BV20" s="3"/>
      <c r="BW20" s="18"/>
      <c r="BX20" s="18"/>
      <c r="BY20" s="18"/>
      <c r="BZ20" s="18"/>
      <c r="CA20" s="18"/>
      <c r="CB20" s="18"/>
      <c r="CC20" s="18"/>
      <c r="CD20" s="18"/>
      <c r="CE20" s="18"/>
      <c r="CF20" s="18"/>
      <c r="CG20" s="18"/>
      <c r="CH20" s="18"/>
    </row>
    <row r="21" spans="1:86" ht="15" customHeight="1">
      <c r="A21" s="1104" t="s">
        <v>164</v>
      </c>
      <c r="B21" s="1095"/>
      <c r="C21" s="1096"/>
      <c r="D21" s="1063" t="s">
        <v>913</v>
      </c>
      <c r="E21" s="1064"/>
      <c r="F21" s="1064"/>
      <c r="G21" s="1064"/>
      <c r="H21" s="1064"/>
      <c r="I21" s="1064"/>
      <c r="J21" s="1065"/>
      <c r="K21" s="1063" t="s">
        <v>155</v>
      </c>
      <c r="L21" s="1064"/>
      <c r="M21" s="1064"/>
      <c r="N21" s="1064"/>
      <c r="O21" s="1064"/>
      <c r="P21" s="1064"/>
      <c r="Q21" s="1065"/>
      <c r="R21" s="1063" t="s">
        <v>914</v>
      </c>
      <c r="S21" s="1064"/>
      <c r="T21" s="1064"/>
      <c r="U21" s="1064"/>
      <c r="V21" s="1064"/>
      <c r="W21" s="1064"/>
      <c r="X21" s="1064"/>
      <c r="Y21" s="1064"/>
      <c r="Z21" s="1064"/>
      <c r="AA21" s="1064"/>
      <c r="AB21" s="1064"/>
      <c r="AC21" s="1065"/>
      <c r="AD21" s="1063" t="s">
        <v>156</v>
      </c>
      <c r="AE21" s="1064"/>
      <c r="AF21" s="1065"/>
      <c r="AG21" s="1063" t="s">
        <v>157</v>
      </c>
      <c r="AH21" s="1064"/>
      <c r="AI21" s="1064"/>
      <c r="AJ21" s="1064"/>
      <c r="AK21" s="1065"/>
      <c r="AL21" s="18"/>
      <c r="AM21" s="18"/>
      <c r="AN21" s="18"/>
      <c r="AO21" s="18"/>
      <c r="AP21" s="573"/>
      <c r="AQ21" s="573"/>
      <c r="AR21" s="337"/>
      <c r="AS21" s="1079" t="s">
        <v>158</v>
      </c>
      <c r="AT21" s="1080"/>
      <c r="AU21" s="1080"/>
      <c r="AV21" s="1080"/>
      <c r="AW21" s="1080"/>
      <c r="AX21" s="355"/>
      <c r="AY21" s="379"/>
      <c r="AZ21" s="339"/>
      <c r="BA21" s="383"/>
      <c r="BB21" s="337"/>
      <c r="BC21" s="338"/>
      <c r="BD21" s="359" t="s">
        <v>159</v>
      </c>
      <c r="BE21" s="355"/>
      <c r="BF21" s="379"/>
      <c r="BG21" s="339"/>
      <c r="BH21" s="241"/>
      <c r="BI21" s="379">
        <v>13</v>
      </c>
      <c r="BJ21" s="341"/>
      <c r="BK21" s="1121" t="s">
        <v>160</v>
      </c>
      <c r="BL21" s="1121"/>
      <c r="BM21" s="1121"/>
      <c r="BN21" s="1121"/>
      <c r="BO21" s="1121"/>
      <c r="BP21" s="1121"/>
      <c r="BQ21" s="1121"/>
      <c r="BR21" s="1121"/>
      <c r="BS21" s="1121"/>
      <c r="BT21" s="1122"/>
      <c r="BU21" s="3"/>
      <c r="BV21" s="3"/>
      <c r="BW21" s="18"/>
      <c r="BX21" s="18"/>
      <c r="BY21" s="18"/>
      <c r="BZ21" s="18"/>
      <c r="CA21" s="18"/>
      <c r="CB21" s="18"/>
      <c r="CC21" s="18"/>
      <c r="CD21" s="18"/>
      <c r="CE21" s="18"/>
      <c r="CF21" s="18"/>
      <c r="CG21" s="18"/>
      <c r="CH21" s="18"/>
    </row>
    <row r="22" spans="1:86" ht="15" customHeight="1">
      <c r="A22" s="1097"/>
      <c r="B22" s="1098"/>
      <c r="C22" s="1099"/>
      <c r="D22" s="1108"/>
      <c r="E22" s="711"/>
      <c r="F22" s="711"/>
      <c r="G22" s="711"/>
      <c r="H22" s="711"/>
      <c r="I22" s="711"/>
      <c r="J22" s="712"/>
      <c r="K22" s="1108"/>
      <c r="L22" s="711"/>
      <c r="M22" s="711"/>
      <c r="N22" s="711"/>
      <c r="O22" s="711"/>
      <c r="P22" s="711"/>
      <c r="Q22" s="712"/>
      <c r="R22" s="1108"/>
      <c r="S22" s="711"/>
      <c r="T22" s="711"/>
      <c r="U22" s="711"/>
      <c r="V22" s="711"/>
      <c r="W22" s="711"/>
      <c r="X22" s="711"/>
      <c r="Y22" s="711"/>
      <c r="Z22" s="711"/>
      <c r="AA22" s="711"/>
      <c r="AB22" s="711"/>
      <c r="AC22" s="712"/>
      <c r="AD22" s="1111"/>
      <c r="AE22" s="752"/>
      <c r="AF22" s="712" t="s">
        <v>442</v>
      </c>
      <c r="AG22" s="624"/>
      <c r="AH22" s="625"/>
      <c r="AI22" s="625"/>
      <c r="AJ22" s="625"/>
      <c r="AK22" s="626"/>
      <c r="AL22" s="18"/>
      <c r="AM22" s="18"/>
      <c r="AN22" s="18"/>
      <c r="AO22" s="18"/>
      <c r="AP22" s="573"/>
      <c r="AQ22" s="573"/>
      <c r="AR22" s="337"/>
      <c r="AS22" s="1079" t="s">
        <v>161</v>
      </c>
      <c r="AT22" s="1080"/>
      <c r="AU22" s="1080"/>
      <c r="AV22" s="1080"/>
      <c r="AW22" s="1080"/>
      <c r="AX22" s="355"/>
      <c r="AY22" s="379"/>
      <c r="AZ22" s="339"/>
      <c r="BA22" s="21"/>
      <c r="BB22" s="346"/>
      <c r="BC22" s="347"/>
      <c r="BD22" s="362" t="s">
        <v>162</v>
      </c>
      <c r="BE22" s="384"/>
      <c r="BF22" s="403"/>
      <c r="BG22" s="348"/>
      <c r="BH22" s="241"/>
      <c r="BI22" s="379">
        <v>14</v>
      </c>
      <c r="BJ22" s="341"/>
      <c r="BK22" s="1121" t="s">
        <v>163</v>
      </c>
      <c r="BL22" s="1121"/>
      <c r="BM22" s="1121"/>
      <c r="BN22" s="1121"/>
      <c r="BO22" s="1121"/>
      <c r="BP22" s="1121"/>
      <c r="BQ22" s="1121"/>
      <c r="BR22" s="1121"/>
      <c r="BS22" s="1121"/>
      <c r="BT22" s="1122"/>
      <c r="BU22" s="3"/>
      <c r="BV22" s="3"/>
      <c r="BW22" s="18"/>
      <c r="BX22" s="18"/>
      <c r="BY22" s="18"/>
      <c r="BZ22" s="18"/>
      <c r="CA22" s="18"/>
      <c r="CB22" s="18"/>
      <c r="CC22" s="18"/>
      <c r="CD22" s="18"/>
      <c r="CE22" s="18"/>
      <c r="CF22" s="18"/>
      <c r="CG22" s="18"/>
      <c r="CH22" s="18"/>
    </row>
    <row r="23" spans="1:86" ht="15" customHeight="1">
      <c r="A23" s="1097"/>
      <c r="B23" s="1098"/>
      <c r="C23" s="1099"/>
      <c r="D23" s="1109"/>
      <c r="E23" s="745"/>
      <c r="F23" s="745"/>
      <c r="G23" s="745"/>
      <c r="H23" s="745"/>
      <c r="I23" s="745"/>
      <c r="J23" s="743"/>
      <c r="K23" s="1109"/>
      <c r="L23" s="745"/>
      <c r="M23" s="745"/>
      <c r="N23" s="745"/>
      <c r="O23" s="745"/>
      <c r="P23" s="745"/>
      <c r="Q23" s="743"/>
      <c r="R23" s="1109"/>
      <c r="S23" s="745"/>
      <c r="T23" s="745"/>
      <c r="U23" s="745"/>
      <c r="V23" s="745"/>
      <c r="W23" s="745"/>
      <c r="X23" s="745"/>
      <c r="Y23" s="745"/>
      <c r="Z23" s="745"/>
      <c r="AA23" s="745"/>
      <c r="AB23" s="745"/>
      <c r="AC23" s="743"/>
      <c r="AD23" s="1112"/>
      <c r="AE23" s="741"/>
      <c r="AF23" s="743"/>
      <c r="AG23" s="734"/>
      <c r="AH23" s="735"/>
      <c r="AI23" s="735"/>
      <c r="AJ23" s="735"/>
      <c r="AK23" s="736"/>
      <c r="AL23" s="18"/>
      <c r="AM23" s="18"/>
      <c r="AN23" s="18"/>
      <c r="AO23" s="18"/>
      <c r="AP23" s="573"/>
      <c r="AQ23" s="573"/>
      <c r="AR23" s="337"/>
      <c r="AS23" s="1079" t="s">
        <v>165</v>
      </c>
      <c r="AT23" s="1080"/>
      <c r="AU23" s="1080"/>
      <c r="AV23" s="1080"/>
      <c r="AW23" s="1080"/>
      <c r="AX23" s="355"/>
      <c r="AY23" s="379"/>
      <c r="AZ23" s="339"/>
      <c r="BA23" s="4"/>
      <c r="BB23" s="344"/>
      <c r="BC23" s="343"/>
      <c r="BD23" s="374" t="s">
        <v>166</v>
      </c>
      <c r="BE23" s="350"/>
      <c r="BF23" s="300"/>
      <c r="BG23" s="345"/>
      <c r="BH23" s="241"/>
      <c r="BI23" s="379">
        <v>15</v>
      </c>
      <c r="BJ23" s="341"/>
      <c r="BK23" s="1187" t="s">
        <v>167</v>
      </c>
      <c r="BL23" s="1187"/>
      <c r="BM23" s="1187"/>
      <c r="BN23" s="1187"/>
      <c r="BO23" s="1187"/>
      <c r="BP23" s="1187"/>
      <c r="BQ23" s="1187"/>
      <c r="BR23" s="1187"/>
      <c r="BS23" s="1187"/>
      <c r="BT23" s="1188"/>
      <c r="BU23" s="3"/>
      <c r="BV23" s="3"/>
      <c r="BW23" s="18"/>
      <c r="BX23" s="18"/>
      <c r="BY23" s="18"/>
      <c r="BZ23" s="18"/>
      <c r="CA23" s="18"/>
      <c r="CB23" s="18"/>
      <c r="CC23" s="18"/>
      <c r="CD23" s="18"/>
      <c r="CE23" s="18"/>
      <c r="CF23" s="18"/>
      <c r="CG23" s="18"/>
      <c r="CH23" s="18"/>
    </row>
    <row r="24" spans="1:86" ht="15" customHeight="1">
      <c r="A24" s="1105"/>
      <c r="B24" s="1106"/>
      <c r="C24" s="1107"/>
      <c r="D24" s="1110"/>
      <c r="E24" s="746"/>
      <c r="F24" s="746"/>
      <c r="G24" s="746"/>
      <c r="H24" s="746"/>
      <c r="I24" s="746"/>
      <c r="J24" s="744"/>
      <c r="K24" s="1110"/>
      <c r="L24" s="746"/>
      <c r="M24" s="746"/>
      <c r="N24" s="746"/>
      <c r="O24" s="746"/>
      <c r="P24" s="746"/>
      <c r="Q24" s="744"/>
      <c r="R24" s="1110"/>
      <c r="S24" s="746"/>
      <c r="T24" s="746"/>
      <c r="U24" s="746"/>
      <c r="V24" s="746"/>
      <c r="W24" s="746"/>
      <c r="X24" s="746"/>
      <c r="Y24" s="746"/>
      <c r="Z24" s="746"/>
      <c r="AA24" s="746"/>
      <c r="AB24" s="746"/>
      <c r="AC24" s="744"/>
      <c r="AD24" s="1113"/>
      <c r="AE24" s="742"/>
      <c r="AF24" s="744"/>
      <c r="AG24" s="627"/>
      <c r="AH24" s="628"/>
      <c r="AI24" s="628"/>
      <c r="AJ24" s="628"/>
      <c r="AK24" s="629"/>
      <c r="AL24" s="18"/>
      <c r="AM24" s="18"/>
      <c r="AN24" s="18"/>
      <c r="AO24" s="18"/>
      <c r="AP24" s="573"/>
      <c r="AQ24" s="1171"/>
      <c r="AR24" s="346"/>
      <c r="AS24" s="1081" t="s">
        <v>168</v>
      </c>
      <c r="AT24" s="1082"/>
      <c r="AU24" s="1082"/>
      <c r="AV24" s="1082"/>
      <c r="AW24" s="1082"/>
      <c r="AX24" s="384"/>
      <c r="AY24" s="403"/>
      <c r="AZ24" s="348"/>
      <c r="BA24" s="21" t="s">
        <v>169</v>
      </c>
      <c r="BB24" s="337"/>
      <c r="BC24" s="338"/>
      <c r="BD24" s="359" t="s">
        <v>170</v>
      </c>
      <c r="BE24" s="355"/>
      <c r="BF24" s="379"/>
      <c r="BG24" s="339"/>
      <c r="BH24" s="241"/>
      <c r="BI24" s="379">
        <v>16</v>
      </c>
      <c r="BJ24" s="341"/>
      <c r="BK24" s="1121" t="s">
        <v>171</v>
      </c>
      <c r="BL24" s="1121"/>
      <c r="BM24" s="1121"/>
      <c r="BN24" s="1121"/>
      <c r="BO24" s="1121"/>
      <c r="BP24" s="1121"/>
      <c r="BQ24" s="1121"/>
      <c r="BR24" s="1121"/>
      <c r="BS24" s="1121"/>
      <c r="BT24" s="1122"/>
      <c r="BU24" s="3"/>
      <c r="BV24" s="3"/>
      <c r="BW24" s="18"/>
      <c r="BX24" s="18"/>
      <c r="BY24" s="18"/>
      <c r="BZ24" s="18"/>
      <c r="CA24" s="18"/>
      <c r="CB24" s="18"/>
      <c r="CC24" s="18"/>
      <c r="CD24" s="18"/>
      <c r="CE24" s="18"/>
      <c r="CF24" s="18"/>
      <c r="CG24" s="18"/>
      <c r="CH24" s="18"/>
    </row>
    <row r="25" spans="1:86" ht="15" customHeight="1">
      <c r="A25" s="1061" t="s">
        <v>172</v>
      </c>
      <c r="B25" s="1131"/>
      <c r="C25" s="1062"/>
      <c r="D25" s="48"/>
      <c r="E25" s="6"/>
      <c r="F25" s="6"/>
      <c r="G25" s="6"/>
      <c r="H25" s="6"/>
      <c r="I25" s="6"/>
      <c r="J25" s="6"/>
      <c r="K25" s="6"/>
      <c r="L25" s="233" t="s">
        <v>829</v>
      </c>
      <c r="M25" s="234"/>
      <c r="N25" s="234" t="s">
        <v>23</v>
      </c>
      <c r="O25" s="234"/>
      <c r="P25" s="234" t="s">
        <v>24</v>
      </c>
      <c r="Q25" s="234"/>
      <c r="R25" s="238" t="s">
        <v>25</v>
      </c>
      <c r="S25" s="6"/>
      <c r="T25" s="6"/>
      <c r="U25" s="6"/>
      <c r="V25" s="6"/>
      <c r="W25" s="6"/>
      <c r="X25" s="6"/>
      <c r="Y25" s="6"/>
      <c r="Z25" s="6"/>
      <c r="AA25" s="6"/>
      <c r="AB25" s="6"/>
      <c r="AC25" s="6"/>
      <c r="AD25" s="6"/>
      <c r="AE25" s="6"/>
      <c r="AF25" s="6"/>
      <c r="AG25" s="6"/>
      <c r="AH25" s="6"/>
      <c r="AI25" s="6"/>
      <c r="AJ25" s="6"/>
      <c r="AK25" s="5"/>
      <c r="AL25" s="18"/>
      <c r="AM25" s="18"/>
      <c r="AN25" s="18"/>
      <c r="AO25" s="18"/>
      <c r="AP25" s="573"/>
      <c r="AQ25" s="1170" t="s">
        <v>844</v>
      </c>
      <c r="AR25" s="344"/>
      <c r="AS25" s="1077" t="s">
        <v>166</v>
      </c>
      <c r="AT25" s="1078"/>
      <c r="AU25" s="1078"/>
      <c r="AV25" s="1078"/>
      <c r="AW25" s="1078"/>
      <c r="AX25" s="350"/>
      <c r="AY25" s="300"/>
      <c r="AZ25" s="345"/>
      <c r="BA25" s="21"/>
      <c r="BB25" s="337"/>
      <c r="BC25" s="338"/>
      <c r="BD25" s="359" t="s">
        <v>132</v>
      </c>
      <c r="BE25" s="355"/>
      <c r="BF25" s="379"/>
      <c r="BG25" s="339"/>
      <c r="BH25" s="241"/>
      <c r="BI25" s="379">
        <v>17</v>
      </c>
      <c r="BJ25" s="341"/>
      <c r="BK25" s="1121" t="s">
        <v>174</v>
      </c>
      <c r="BL25" s="1121"/>
      <c r="BM25" s="1121"/>
      <c r="BN25" s="1121"/>
      <c r="BO25" s="1121"/>
      <c r="BP25" s="1121"/>
      <c r="BQ25" s="1121"/>
      <c r="BR25" s="1121"/>
      <c r="BS25" s="1121"/>
      <c r="BT25" s="1122"/>
      <c r="BU25" s="3"/>
      <c r="BV25" s="3"/>
      <c r="BW25" s="18"/>
      <c r="BX25" s="18"/>
      <c r="BY25" s="18"/>
      <c r="BZ25" s="18"/>
      <c r="CA25" s="18"/>
      <c r="CB25" s="18"/>
      <c r="CC25" s="18"/>
      <c r="CD25" s="18"/>
      <c r="CE25" s="18"/>
      <c r="CF25" s="18"/>
      <c r="CG25" s="18"/>
      <c r="CH25" s="18"/>
    </row>
    <row r="26" spans="1:86" ht="15" customHeight="1">
      <c r="A26" s="1061" t="s">
        <v>175</v>
      </c>
      <c r="B26" s="1131"/>
      <c r="C26" s="1062"/>
      <c r="D26" s="232" t="s">
        <v>829</v>
      </c>
      <c r="E26" s="234"/>
      <c r="F26" s="234" t="s">
        <v>23</v>
      </c>
      <c r="G26" s="234"/>
      <c r="H26" s="234" t="s">
        <v>24</v>
      </c>
      <c r="I26" s="234"/>
      <c r="J26" s="234" t="s">
        <v>25</v>
      </c>
      <c r="K26" s="6" t="s">
        <v>176</v>
      </c>
      <c r="L26" s="233" t="s">
        <v>829</v>
      </c>
      <c r="M26" s="234"/>
      <c r="N26" s="234" t="s">
        <v>23</v>
      </c>
      <c r="O26" s="234"/>
      <c r="P26" s="234" t="s">
        <v>24</v>
      </c>
      <c r="Q26" s="234"/>
      <c r="R26" s="237" t="s">
        <v>25</v>
      </c>
      <c r="S26" s="18"/>
      <c r="T26" s="18"/>
      <c r="U26" s="18"/>
      <c r="V26" s="18"/>
      <c r="W26" s="7"/>
      <c r="X26" s="18"/>
      <c r="Y26" s="18"/>
      <c r="Z26" s="18"/>
      <c r="AA26" s="18"/>
      <c r="AB26" s="18"/>
      <c r="AC26" s="18"/>
      <c r="AD26" s="18"/>
      <c r="AE26" s="18"/>
      <c r="AF26" s="18"/>
      <c r="AG26" s="18"/>
      <c r="AH26" s="18"/>
      <c r="AI26" s="18"/>
      <c r="AJ26" s="18"/>
      <c r="AK26" s="20"/>
      <c r="AL26" s="18"/>
      <c r="AM26" s="18"/>
      <c r="AN26" s="18"/>
      <c r="AO26" s="18"/>
      <c r="AP26" s="21"/>
      <c r="AQ26" s="573"/>
      <c r="AR26" s="337"/>
      <c r="AS26" s="1079" t="s">
        <v>177</v>
      </c>
      <c r="AT26" s="1080"/>
      <c r="AU26" s="1080"/>
      <c r="AV26" s="1080"/>
      <c r="AW26" s="1080"/>
      <c r="AX26" s="355"/>
      <c r="AY26" s="379"/>
      <c r="AZ26" s="339"/>
      <c r="BA26" s="1151" t="s">
        <v>851</v>
      </c>
      <c r="BB26" s="337"/>
      <c r="BC26" s="338"/>
      <c r="BD26" s="359" t="s">
        <v>152</v>
      </c>
      <c r="BE26" s="355"/>
      <c r="BF26" s="379"/>
      <c r="BG26" s="339"/>
      <c r="BH26" s="241"/>
      <c r="BI26" s="379">
        <v>18</v>
      </c>
      <c r="BJ26" s="341"/>
      <c r="BK26" s="1121" t="s">
        <v>178</v>
      </c>
      <c r="BL26" s="1121"/>
      <c r="BM26" s="1121"/>
      <c r="BN26" s="1121"/>
      <c r="BO26" s="1121"/>
      <c r="BP26" s="1121"/>
      <c r="BQ26" s="1121"/>
      <c r="BR26" s="1121"/>
      <c r="BS26" s="1121"/>
      <c r="BT26" s="1122"/>
      <c r="BU26" s="3"/>
      <c r="BV26" s="3"/>
      <c r="BW26" s="18"/>
      <c r="BX26" s="18"/>
      <c r="BY26" s="18"/>
      <c r="BZ26" s="18"/>
      <c r="CA26" s="18"/>
      <c r="CB26" s="18"/>
      <c r="CC26" s="18"/>
      <c r="CD26" s="18"/>
      <c r="CE26" s="18"/>
      <c r="CF26" s="18"/>
      <c r="CG26" s="18"/>
      <c r="CH26" s="18"/>
    </row>
    <row r="27" spans="1:86" ht="15" customHeight="1">
      <c r="A27" s="1094" t="s">
        <v>500</v>
      </c>
      <c r="B27" s="1095"/>
      <c r="C27" s="1096"/>
      <c r="D27" s="1063" t="s">
        <v>179</v>
      </c>
      <c r="E27" s="1064"/>
      <c r="F27" s="1064"/>
      <c r="G27" s="1064"/>
      <c r="H27" s="1064"/>
      <c r="I27" s="1064"/>
      <c r="J27" s="1064"/>
      <c r="K27" s="1064"/>
      <c r="L27" s="1064"/>
      <c r="M27" s="1064"/>
      <c r="N27" s="1065"/>
      <c r="O27" s="1063" t="s">
        <v>180</v>
      </c>
      <c r="P27" s="1064"/>
      <c r="Q27" s="1064"/>
      <c r="R27" s="1064"/>
      <c r="S27" s="1064"/>
      <c r="T27" s="1064"/>
      <c r="U27" s="1064"/>
      <c r="V27" s="1064"/>
      <c r="W27" s="1064"/>
      <c r="X27" s="1064"/>
      <c r="Y27" s="1064"/>
      <c r="Z27" s="1064"/>
      <c r="AA27" s="1064"/>
      <c r="AB27" s="1064"/>
      <c r="AC27" s="1064"/>
      <c r="AD27" s="1064"/>
      <c r="AE27" s="1064"/>
      <c r="AF27" s="1064"/>
      <c r="AG27" s="1064"/>
      <c r="AH27" s="1064"/>
      <c r="AI27" s="1064"/>
      <c r="AJ27" s="1064"/>
      <c r="AK27" s="1065"/>
      <c r="AL27" s="18"/>
      <c r="AM27" s="18"/>
      <c r="AN27" s="18"/>
      <c r="AO27" s="18"/>
      <c r="AP27" s="21"/>
      <c r="AQ27" s="1171"/>
      <c r="AR27" s="346"/>
      <c r="AS27" s="1081" t="s">
        <v>162</v>
      </c>
      <c r="AT27" s="1082"/>
      <c r="AU27" s="1082"/>
      <c r="AV27" s="1082"/>
      <c r="AW27" s="1082"/>
      <c r="AX27" s="384"/>
      <c r="AY27" s="403"/>
      <c r="AZ27" s="348"/>
      <c r="BA27" s="1151"/>
      <c r="BB27" s="337"/>
      <c r="BC27" s="338"/>
      <c r="BD27" s="359" t="s">
        <v>181</v>
      </c>
      <c r="BE27" s="355"/>
      <c r="BF27" s="379"/>
      <c r="BG27" s="339"/>
      <c r="BH27" s="241"/>
      <c r="BI27" s="379">
        <v>19</v>
      </c>
      <c r="BJ27" s="341"/>
      <c r="BK27" s="1121" t="s">
        <v>182</v>
      </c>
      <c r="BL27" s="1121"/>
      <c r="BM27" s="1121"/>
      <c r="BN27" s="1121"/>
      <c r="BO27" s="1121"/>
      <c r="BP27" s="1121"/>
      <c r="BQ27" s="1121"/>
      <c r="BR27" s="1121"/>
      <c r="BS27" s="1121"/>
      <c r="BT27" s="1122"/>
      <c r="BU27" s="3"/>
      <c r="BV27" s="3"/>
      <c r="BW27" s="18"/>
      <c r="BX27" s="18"/>
      <c r="BY27" s="18"/>
      <c r="BZ27" s="18"/>
      <c r="CA27" s="18"/>
      <c r="CB27" s="18"/>
      <c r="CC27" s="18"/>
      <c r="CD27" s="18"/>
      <c r="CE27" s="18"/>
      <c r="CF27" s="18"/>
      <c r="CG27" s="18"/>
      <c r="CH27" s="18"/>
    </row>
    <row r="28" spans="1:86" ht="15" customHeight="1">
      <c r="A28" s="1097"/>
      <c r="B28" s="1098"/>
      <c r="C28" s="1099"/>
      <c r="D28" s="1108"/>
      <c r="E28" s="711"/>
      <c r="F28" s="711"/>
      <c r="G28" s="711"/>
      <c r="H28" s="711"/>
      <c r="I28" s="711"/>
      <c r="J28" s="711"/>
      <c r="K28" s="711"/>
      <c r="L28" s="711"/>
      <c r="M28" s="711"/>
      <c r="N28" s="712"/>
      <c r="O28" s="1108"/>
      <c r="P28" s="711"/>
      <c r="Q28" s="711"/>
      <c r="R28" s="711"/>
      <c r="S28" s="711"/>
      <c r="T28" s="711"/>
      <c r="U28" s="711"/>
      <c r="V28" s="711"/>
      <c r="W28" s="711"/>
      <c r="X28" s="711"/>
      <c r="Y28" s="711"/>
      <c r="Z28" s="711"/>
      <c r="AA28" s="711"/>
      <c r="AB28" s="711"/>
      <c r="AC28" s="711"/>
      <c r="AD28" s="711"/>
      <c r="AE28" s="711"/>
      <c r="AF28" s="711"/>
      <c r="AG28" s="711"/>
      <c r="AH28" s="711"/>
      <c r="AI28" s="711"/>
      <c r="AJ28" s="711"/>
      <c r="AK28" s="712"/>
      <c r="AL28" s="18"/>
      <c r="AM28" s="18"/>
      <c r="AN28" s="18"/>
      <c r="AO28" s="18"/>
      <c r="AP28" s="197"/>
      <c r="AQ28" s="1170" t="s">
        <v>845</v>
      </c>
      <c r="AR28" s="344"/>
      <c r="AS28" s="1077" t="s">
        <v>183</v>
      </c>
      <c r="AT28" s="1078"/>
      <c r="AU28" s="1078"/>
      <c r="AV28" s="1078"/>
      <c r="AW28" s="1078"/>
      <c r="AX28" s="350"/>
      <c r="AY28" s="300"/>
      <c r="AZ28" s="345"/>
      <c r="BA28" s="1151"/>
      <c r="BB28" s="337"/>
      <c r="BC28" s="338"/>
      <c r="BD28" s="361" t="s">
        <v>184</v>
      </c>
      <c r="BE28" s="355"/>
      <c r="BF28" s="379"/>
      <c r="BG28" s="339"/>
      <c r="BH28" s="241"/>
      <c r="BI28" s="379">
        <v>20</v>
      </c>
      <c r="BJ28" s="341"/>
      <c r="BK28" s="1121" t="s">
        <v>185</v>
      </c>
      <c r="BL28" s="1121"/>
      <c r="BM28" s="1121"/>
      <c r="BN28" s="1121"/>
      <c r="BO28" s="1121"/>
      <c r="BP28" s="1121"/>
      <c r="BQ28" s="1121"/>
      <c r="BR28" s="1121"/>
      <c r="BS28" s="1121"/>
      <c r="BT28" s="1122"/>
      <c r="BU28" s="3"/>
      <c r="BV28" s="3"/>
      <c r="BW28" s="18"/>
      <c r="BX28" s="18"/>
      <c r="BY28" s="18"/>
      <c r="BZ28" s="18"/>
      <c r="CA28" s="18"/>
      <c r="CB28" s="18"/>
      <c r="CC28" s="18"/>
      <c r="CD28" s="18"/>
      <c r="CE28" s="18"/>
      <c r="CF28" s="18"/>
      <c r="CG28" s="18"/>
      <c r="CH28" s="18"/>
    </row>
    <row r="29" spans="1:86" ht="15" customHeight="1">
      <c r="A29" s="1097"/>
      <c r="B29" s="1098"/>
      <c r="C29" s="1099"/>
      <c r="D29" s="1184"/>
      <c r="E29" s="1185"/>
      <c r="F29" s="1185"/>
      <c r="G29" s="1185"/>
      <c r="H29" s="1185"/>
      <c r="I29" s="1185"/>
      <c r="J29" s="1185"/>
      <c r="K29" s="1185"/>
      <c r="L29" s="1185"/>
      <c r="M29" s="1185"/>
      <c r="N29" s="1186"/>
      <c r="O29" s="1184"/>
      <c r="P29" s="1185"/>
      <c r="Q29" s="1185"/>
      <c r="R29" s="1185"/>
      <c r="S29" s="1185"/>
      <c r="T29" s="1185"/>
      <c r="U29" s="1185"/>
      <c r="V29" s="1185"/>
      <c r="W29" s="1185"/>
      <c r="X29" s="1185"/>
      <c r="Y29" s="1185"/>
      <c r="Z29" s="1185"/>
      <c r="AA29" s="1185"/>
      <c r="AB29" s="1185"/>
      <c r="AC29" s="1185"/>
      <c r="AD29" s="1185"/>
      <c r="AE29" s="1185"/>
      <c r="AF29" s="1185"/>
      <c r="AG29" s="1185"/>
      <c r="AH29" s="1185"/>
      <c r="AI29" s="1185"/>
      <c r="AJ29" s="1185"/>
      <c r="AK29" s="1186"/>
      <c r="AL29" s="18"/>
      <c r="AM29" s="18"/>
      <c r="AN29" s="18"/>
      <c r="AO29" s="18"/>
      <c r="AP29" s="21" t="s">
        <v>186</v>
      </c>
      <c r="AQ29" s="573"/>
      <c r="AR29" s="337"/>
      <c r="AS29" s="1079" t="s">
        <v>147</v>
      </c>
      <c r="AT29" s="1080"/>
      <c r="AU29" s="1080"/>
      <c r="AV29" s="1080"/>
      <c r="AW29" s="1080"/>
      <c r="AX29" s="355"/>
      <c r="AY29" s="379"/>
      <c r="AZ29" s="339"/>
      <c r="BA29" s="1151"/>
      <c r="BB29" s="337"/>
      <c r="BC29" s="338"/>
      <c r="BD29" s="359" t="s">
        <v>187</v>
      </c>
      <c r="BE29" s="355"/>
      <c r="BF29" s="379"/>
      <c r="BG29" s="339"/>
      <c r="BH29" s="241"/>
      <c r="BI29" s="379">
        <v>21</v>
      </c>
      <c r="BJ29" s="341"/>
      <c r="BK29" s="1121" t="s">
        <v>188</v>
      </c>
      <c r="BL29" s="1121"/>
      <c r="BM29" s="1121"/>
      <c r="BN29" s="1121"/>
      <c r="BO29" s="1121"/>
      <c r="BP29" s="1121"/>
      <c r="BQ29" s="1121"/>
      <c r="BR29" s="1121"/>
      <c r="BS29" s="1121"/>
      <c r="BT29" s="1122"/>
      <c r="BU29" s="3"/>
      <c r="BV29" s="3"/>
      <c r="BW29" s="18"/>
      <c r="BX29" s="18"/>
      <c r="BY29" s="18"/>
      <c r="BZ29" s="18"/>
      <c r="CA29" s="18"/>
      <c r="CB29" s="18"/>
      <c r="CC29" s="18"/>
      <c r="CD29" s="18"/>
      <c r="CE29" s="18"/>
      <c r="CF29" s="18"/>
      <c r="CG29" s="18"/>
      <c r="CH29" s="18"/>
    </row>
    <row r="30" spans="1:86" ht="15" customHeight="1">
      <c r="A30" s="1097"/>
      <c r="B30" s="1098"/>
      <c r="C30" s="1099"/>
      <c r="D30" s="1181"/>
      <c r="E30" s="1182"/>
      <c r="F30" s="1182"/>
      <c r="G30" s="1182"/>
      <c r="H30" s="1182"/>
      <c r="I30" s="1182"/>
      <c r="J30" s="1182"/>
      <c r="K30" s="1182"/>
      <c r="L30" s="1182"/>
      <c r="M30" s="1182"/>
      <c r="N30" s="1183"/>
      <c r="O30" s="1181"/>
      <c r="P30" s="1182"/>
      <c r="Q30" s="1182"/>
      <c r="R30" s="1182"/>
      <c r="S30" s="1182"/>
      <c r="T30" s="1182"/>
      <c r="U30" s="1182"/>
      <c r="V30" s="1182"/>
      <c r="W30" s="1182"/>
      <c r="X30" s="1182"/>
      <c r="Y30" s="1182"/>
      <c r="Z30" s="1182"/>
      <c r="AA30" s="1182"/>
      <c r="AB30" s="1182"/>
      <c r="AC30" s="1182"/>
      <c r="AD30" s="1182"/>
      <c r="AE30" s="1182"/>
      <c r="AF30" s="1182"/>
      <c r="AG30" s="1182"/>
      <c r="AH30" s="1182"/>
      <c r="AI30" s="1182"/>
      <c r="AJ30" s="1182"/>
      <c r="AK30" s="1183"/>
      <c r="AL30" s="18"/>
      <c r="AM30" s="18"/>
      <c r="AN30" s="18"/>
      <c r="AO30" s="18"/>
      <c r="AP30" s="21"/>
      <c r="AQ30" s="573"/>
      <c r="AR30" s="337"/>
      <c r="AS30" s="1079" t="s">
        <v>189</v>
      </c>
      <c r="AT30" s="1080"/>
      <c r="AU30" s="1080"/>
      <c r="AV30" s="1080"/>
      <c r="AW30" s="1080"/>
      <c r="AX30" s="355"/>
      <c r="AY30" s="379"/>
      <c r="AZ30" s="339"/>
      <c r="BA30" s="1151"/>
      <c r="BB30" s="337"/>
      <c r="BC30" s="338"/>
      <c r="BD30" s="359" t="s">
        <v>190</v>
      </c>
      <c r="BE30" s="355"/>
      <c r="BF30" s="379"/>
      <c r="BG30" s="339"/>
      <c r="BH30" s="241"/>
      <c r="BI30" s="379">
        <v>22</v>
      </c>
      <c r="BJ30" s="341"/>
      <c r="BK30" s="1121" t="s">
        <v>191</v>
      </c>
      <c r="BL30" s="1121"/>
      <c r="BM30" s="1121"/>
      <c r="BN30" s="1121"/>
      <c r="BO30" s="1121"/>
      <c r="BP30" s="1121"/>
      <c r="BQ30" s="1121"/>
      <c r="BR30" s="1121"/>
      <c r="BS30" s="1121"/>
      <c r="BT30" s="1122"/>
      <c r="BU30" s="3"/>
      <c r="BV30" s="3"/>
      <c r="BW30" s="18"/>
      <c r="BX30" s="18"/>
      <c r="BY30" s="18"/>
      <c r="BZ30" s="18"/>
      <c r="CA30" s="18"/>
      <c r="CB30" s="18"/>
      <c r="CC30" s="18"/>
      <c r="CD30" s="18"/>
      <c r="CE30" s="18"/>
      <c r="CF30" s="18"/>
      <c r="CG30" s="18"/>
      <c r="CH30" s="18"/>
    </row>
    <row r="31" spans="1:86" ht="15" customHeight="1">
      <c r="A31" s="1100"/>
      <c r="B31" s="1101"/>
      <c r="C31" s="1102"/>
      <c r="D31" s="1110"/>
      <c r="E31" s="746"/>
      <c r="F31" s="746"/>
      <c r="G31" s="746"/>
      <c r="H31" s="746"/>
      <c r="I31" s="746"/>
      <c r="J31" s="746"/>
      <c r="K31" s="746"/>
      <c r="L31" s="746"/>
      <c r="M31" s="746"/>
      <c r="N31" s="744"/>
      <c r="O31" s="1110"/>
      <c r="P31" s="746"/>
      <c r="Q31" s="746"/>
      <c r="R31" s="746"/>
      <c r="S31" s="746"/>
      <c r="T31" s="746"/>
      <c r="U31" s="746"/>
      <c r="V31" s="746"/>
      <c r="W31" s="746"/>
      <c r="X31" s="746"/>
      <c r="Y31" s="746"/>
      <c r="Z31" s="746"/>
      <c r="AA31" s="746"/>
      <c r="AB31" s="746"/>
      <c r="AC31" s="746"/>
      <c r="AD31" s="746"/>
      <c r="AE31" s="746"/>
      <c r="AF31" s="746"/>
      <c r="AG31" s="746"/>
      <c r="AH31" s="746"/>
      <c r="AI31" s="746"/>
      <c r="AJ31" s="746"/>
      <c r="AK31" s="744"/>
      <c r="AM31" s="18"/>
      <c r="AN31" s="18"/>
      <c r="AO31" s="18"/>
      <c r="AP31" s="573" t="s">
        <v>847</v>
      </c>
      <c r="AQ31" s="573"/>
      <c r="AR31" s="337"/>
      <c r="AS31" s="1079" t="s">
        <v>192</v>
      </c>
      <c r="AT31" s="1080"/>
      <c r="AU31" s="1080"/>
      <c r="AV31" s="1080"/>
      <c r="AW31" s="1080"/>
      <c r="AX31" s="338"/>
      <c r="AY31" s="379"/>
      <c r="AZ31" s="339"/>
      <c r="BA31" s="21"/>
      <c r="BB31" s="337"/>
      <c r="BC31" s="338"/>
      <c r="BD31" s="359" t="s">
        <v>193</v>
      </c>
      <c r="BE31" s="355"/>
      <c r="BF31" s="379"/>
      <c r="BG31" s="339"/>
      <c r="BH31" s="241"/>
      <c r="BI31" s="379">
        <v>23</v>
      </c>
      <c r="BJ31" s="341"/>
      <c r="BK31" s="1187" t="s">
        <v>194</v>
      </c>
      <c r="BL31" s="1187"/>
      <c r="BM31" s="1187"/>
      <c r="BN31" s="1187"/>
      <c r="BO31" s="1187"/>
      <c r="BP31" s="1187"/>
      <c r="BQ31" s="1187"/>
      <c r="BR31" s="1187"/>
      <c r="BS31" s="1187"/>
      <c r="BT31" s="1188"/>
      <c r="BU31" s="3"/>
      <c r="BV31" s="3"/>
      <c r="BW31" s="18"/>
      <c r="BX31" s="18"/>
      <c r="BY31" s="18"/>
      <c r="BZ31" s="18"/>
      <c r="CA31" s="18"/>
      <c r="CB31" s="18"/>
      <c r="CC31" s="18"/>
      <c r="CD31" s="18"/>
      <c r="CE31" s="18"/>
      <c r="CF31" s="18"/>
      <c r="CG31" s="18"/>
      <c r="CH31" s="18"/>
    </row>
    <row r="32" spans="1:86" ht="15" customHeight="1">
      <c r="A32" s="1094" t="s">
        <v>838</v>
      </c>
      <c r="B32" s="1134"/>
      <c r="C32" s="1135"/>
      <c r="D32" s="1148" t="s">
        <v>836</v>
      </c>
      <c r="E32" s="1149"/>
      <c r="F32" s="1150"/>
      <c r="G32" s="233" t="s">
        <v>829</v>
      </c>
      <c r="H32" s="234"/>
      <c r="I32" s="234" t="s">
        <v>23</v>
      </c>
      <c r="J32" s="234"/>
      <c r="K32" s="234" t="s">
        <v>24</v>
      </c>
      <c r="L32" s="234"/>
      <c r="M32" s="238" t="s">
        <v>25</v>
      </c>
      <c r="N32" s="1154" t="s">
        <v>839</v>
      </c>
      <c r="O32" s="1155"/>
      <c r="P32" s="1155"/>
      <c r="Q32" s="1155"/>
      <c r="R32" s="1156"/>
      <c r="S32" s="1104" t="s">
        <v>829</v>
      </c>
      <c r="T32" s="752"/>
      <c r="U32" s="1067" t="s">
        <v>23</v>
      </c>
      <c r="V32" s="752"/>
      <c r="W32" s="1067" t="s">
        <v>24</v>
      </c>
      <c r="X32" s="752"/>
      <c r="Y32" s="1068" t="s">
        <v>25</v>
      </c>
      <c r="Z32" s="1154" t="s">
        <v>840</v>
      </c>
      <c r="AA32" s="1155"/>
      <c r="AB32" s="1155"/>
      <c r="AC32" s="1155"/>
      <c r="AD32" s="1156"/>
      <c r="AE32" s="1104" t="s">
        <v>829</v>
      </c>
      <c r="AF32" s="752"/>
      <c r="AG32" s="1067" t="s">
        <v>23</v>
      </c>
      <c r="AH32" s="752"/>
      <c r="AI32" s="1067" t="s">
        <v>24</v>
      </c>
      <c r="AJ32" s="752"/>
      <c r="AK32" s="1068" t="s">
        <v>25</v>
      </c>
      <c r="AM32" s="18"/>
      <c r="AN32" s="18"/>
      <c r="AO32" s="18"/>
      <c r="AP32" s="573"/>
      <c r="AQ32" s="1171"/>
      <c r="AR32" s="346"/>
      <c r="AS32" s="1081" t="s">
        <v>195</v>
      </c>
      <c r="AT32" s="1082"/>
      <c r="AU32" s="1082"/>
      <c r="AV32" s="1082"/>
      <c r="AW32" s="1082"/>
      <c r="AX32" s="347"/>
      <c r="AY32" s="403"/>
      <c r="AZ32" s="348"/>
      <c r="BA32" s="21"/>
      <c r="BB32" s="346"/>
      <c r="BC32" s="347"/>
      <c r="BD32" s="362" t="s">
        <v>158</v>
      </c>
      <c r="BE32" s="384"/>
      <c r="BF32" s="403"/>
      <c r="BG32" s="348"/>
      <c r="BH32" s="241"/>
      <c r="BI32" s="379">
        <v>24</v>
      </c>
      <c r="BJ32" s="341"/>
      <c r="BK32" s="1121" t="s">
        <v>196</v>
      </c>
      <c r="BL32" s="1121"/>
      <c r="BM32" s="1121"/>
      <c r="BN32" s="1121"/>
      <c r="BO32" s="1121"/>
      <c r="BP32" s="1121"/>
      <c r="BQ32" s="1121"/>
      <c r="BR32" s="1121"/>
      <c r="BS32" s="1121"/>
      <c r="BT32" s="1122"/>
      <c r="BU32" s="3"/>
      <c r="BV32" s="3"/>
      <c r="BW32" s="18"/>
      <c r="BX32" s="18"/>
      <c r="BY32" s="18"/>
      <c r="BZ32" s="18"/>
      <c r="CA32" s="18"/>
      <c r="CB32" s="18"/>
      <c r="CC32" s="18"/>
      <c r="CD32" s="18"/>
      <c r="CE32" s="18"/>
      <c r="CF32" s="18"/>
      <c r="CG32" s="18"/>
      <c r="CH32" s="18"/>
    </row>
    <row r="33" spans="1:87" ht="15" customHeight="1">
      <c r="A33" s="1136"/>
      <c r="B33" s="1137"/>
      <c r="C33" s="1138"/>
      <c r="D33" s="1145" t="s">
        <v>837</v>
      </c>
      <c r="E33" s="1146"/>
      <c r="F33" s="1147"/>
      <c r="G33" s="355" t="s">
        <v>829</v>
      </c>
      <c r="H33" s="354"/>
      <c r="I33" s="354" t="s">
        <v>23</v>
      </c>
      <c r="J33" s="354"/>
      <c r="K33" s="354" t="s">
        <v>24</v>
      </c>
      <c r="L33" s="354"/>
      <c r="M33" s="358" t="s">
        <v>25</v>
      </c>
      <c r="N33" s="1157"/>
      <c r="O33" s="1158"/>
      <c r="P33" s="1158"/>
      <c r="Q33" s="1158"/>
      <c r="R33" s="1159"/>
      <c r="S33" s="1097"/>
      <c r="T33" s="741"/>
      <c r="U33" s="1070"/>
      <c r="V33" s="741"/>
      <c r="W33" s="1070"/>
      <c r="X33" s="741"/>
      <c r="Y33" s="1071"/>
      <c r="Z33" s="1157"/>
      <c r="AA33" s="1158"/>
      <c r="AB33" s="1158"/>
      <c r="AC33" s="1158"/>
      <c r="AD33" s="1159"/>
      <c r="AE33" s="1097"/>
      <c r="AF33" s="741"/>
      <c r="AG33" s="1070"/>
      <c r="AH33" s="741"/>
      <c r="AI33" s="1070"/>
      <c r="AJ33" s="741"/>
      <c r="AK33" s="1071"/>
      <c r="AM33" s="18"/>
      <c r="AN33" s="18"/>
      <c r="AO33" s="18"/>
      <c r="AP33" s="573"/>
      <c r="AQ33" s="1170" t="s">
        <v>846</v>
      </c>
      <c r="AR33" s="344"/>
      <c r="AS33" s="1077" t="s">
        <v>150</v>
      </c>
      <c r="AT33" s="1078"/>
      <c r="AU33" s="1078"/>
      <c r="AV33" s="1078"/>
      <c r="AW33" s="1078"/>
      <c r="AX33" s="343"/>
      <c r="AY33" s="300"/>
      <c r="AZ33" s="345"/>
      <c r="BA33" s="4"/>
      <c r="BB33" s="344"/>
      <c r="BC33" s="343"/>
      <c r="BD33" s="374" t="s">
        <v>183</v>
      </c>
      <c r="BE33" s="350"/>
      <c r="BF33" s="300"/>
      <c r="BG33" s="345"/>
      <c r="BH33" s="241"/>
      <c r="BI33" s="379">
        <v>25</v>
      </c>
      <c r="BJ33" s="341"/>
      <c r="BK33" s="1121" t="s">
        <v>197</v>
      </c>
      <c r="BL33" s="1121"/>
      <c r="BM33" s="1121"/>
      <c r="BN33" s="1121"/>
      <c r="BO33" s="1121"/>
      <c r="BP33" s="1121"/>
      <c r="BQ33" s="1121"/>
      <c r="BR33" s="1121"/>
      <c r="BS33" s="1121"/>
      <c r="BT33" s="1122"/>
      <c r="BU33" s="3"/>
      <c r="BV33" s="3"/>
      <c r="BW33" s="18"/>
      <c r="BX33" s="18"/>
      <c r="BY33" s="18"/>
      <c r="BZ33" s="18"/>
      <c r="CA33" s="18"/>
      <c r="CB33" s="18"/>
      <c r="CC33" s="18"/>
      <c r="CD33" s="18"/>
      <c r="CE33" s="18"/>
      <c r="CF33" s="18"/>
      <c r="CG33" s="18"/>
      <c r="CH33" s="18"/>
      <c r="CI33" s="18"/>
    </row>
    <row r="34" spans="1:87" ht="15" customHeight="1">
      <c r="A34" s="1139"/>
      <c r="B34" s="1140"/>
      <c r="C34" s="1141"/>
      <c r="D34" s="1142" t="s">
        <v>198</v>
      </c>
      <c r="E34" s="1143"/>
      <c r="F34" s="1144"/>
      <c r="G34" s="8" t="s">
        <v>829</v>
      </c>
      <c r="H34" s="235"/>
      <c r="I34" s="235" t="s">
        <v>23</v>
      </c>
      <c r="J34" s="235"/>
      <c r="K34" s="235" t="s">
        <v>24</v>
      </c>
      <c r="L34" s="235"/>
      <c r="M34" s="239" t="s">
        <v>25</v>
      </c>
      <c r="N34" s="1160"/>
      <c r="O34" s="1161"/>
      <c r="P34" s="1161"/>
      <c r="Q34" s="1161"/>
      <c r="R34" s="1162"/>
      <c r="S34" s="1105"/>
      <c r="T34" s="742"/>
      <c r="U34" s="1073"/>
      <c r="V34" s="742"/>
      <c r="W34" s="1073"/>
      <c r="X34" s="742"/>
      <c r="Y34" s="1074"/>
      <c r="Z34" s="1160"/>
      <c r="AA34" s="1161"/>
      <c r="AB34" s="1161"/>
      <c r="AC34" s="1161"/>
      <c r="AD34" s="1162"/>
      <c r="AE34" s="1105"/>
      <c r="AF34" s="742"/>
      <c r="AG34" s="1073"/>
      <c r="AH34" s="742"/>
      <c r="AI34" s="1073"/>
      <c r="AJ34" s="742"/>
      <c r="AK34" s="1074"/>
      <c r="AL34" s="18"/>
      <c r="AM34" s="18"/>
      <c r="AN34" s="18"/>
      <c r="AO34" s="18"/>
      <c r="AP34" s="573"/>
      <c r="AQ34" s="573"/>
      <c r="AR34" s="337"/>
      <c r="AS34" s="1079" t="s">
        <v>200</v>
      </c>
      <c r="AT34" s="1080"/>
      <c r="AU34" s="1080"/>
      <c r="AV34" s="1080"/>
      <c r="AW34" s="1080"/>
      <c r="AX34" s="338"/>
      <c r="AY34" s="379"/>
      <c r="AZ34" s="339"/>
      <c r="BA34" s="21" t="s">
        <v>201</v>
      </c>
      <c r="BB34" s="337"/>
      <c r="BC34" s="338"/>
      <c r="BD34" s="359" t="s">
        <v>202</v>
      </c>
      <c r="BE34" s="355"/>
      <c r="BF34" s="379"/>
      <c r="BG34" s="339"/>
      <c r="BH34" s="241"/>
      <c r="BI34" s="379">
        <v>26</v>
      </c>
      <c r="BJ34" s="341"/>
      <c r="BK34" s="1121" t="s">
        <v>203</v>
      </c>
      <c r="BL34" s="1121"/>
      <c r="BM34" s="1121"/>
      <c r="BN34" s="1121"/>
      <c r="BO34" s="1121"/>
      <c r="BP34" s="1121"/>
      <c r="BQ34" s="1121"/>
      <c r="BR34" s="1121"/>
      <c r="BS34" s="1121"/>
      <c r="BT34" s="1122"/>
      <c r="BU34" s="3"/>
      <c r="BV34" s="3"/>
      <c r="BW34" s="18"/>
      <c r="BX34" s="18"/>
      <c r="BY34" s="18"/>
      <c r="BZ34" s="18"/>
      <c r="CA34" s="18"/>
      <c r="CB34" s="18"/>
      <c r="CC34" s="18"/>
      <c r="CD34" s="18"/>
      <c r="CE34" s="18"/>
      <c r="CF34" s="18"/>
      <c r="CG34" s="18"/>
      <c r="CH34" s="18"/>
    </row>
    <row r="35" spans="1:87" ht="15" customHeight="1">
      <c r="A35" s="1104" t="s">
        <v>832</v>
      </c>
      <c r="B35" s="1095"/>
      <c r="C35" s="1095"/>
      <c r="D35" s="1095"/>
      <c r="E35" s="1095"/>
      <c r="F35" s="1095"/>
      <c r="G35" s="1104" t="s">
        <v>501</v>
      </c>
      <c r="H35" s="1095"/>
      <c r="I35" s="1095"/>
      <c r="J35" s="1095"/>
      <c r="K35" s="1096"/>
      <c r="L35" s="1148" t="s">
        <v>833</v>
      </c>
      <c r="M35" s="1153"/>
      <c r="N35" s="1163"/>
      <c r="O35" s="1164"/>
      <c r="P35" s="1164"/>
      <c r="Q35" s="1164"/>
      <c r="R35" s="1164"/>
      <c r="S35" s="343"/>
      <c r="T35" s="454" t="s">
        <v>204</v>
      </c>
      <c r="U35" s="1148" t="s">
        <v>205</v>
      </c>
      <c r="V35" s="1149"/>
      <c r="W35" s="1153"/>
      <c r="X35" s="1163"/>
      <c r="Y35" s="1164"/>
      <c r="Z35" s="1164"/>
      <c r="AA35" s="1164"/>
      <c r="AB35" s="1164"/>
      <c r="AC35" s="343"/>
      <c r="AD35" s="454" t="s">
        <v>204</v>
      </c>
      <c r="AE35" s="649" t="s">
        <v>199</v>
      </c>
      <c r="AF35" s="650"/>
      <c r="AG35" s="650"/>
      <c r="AH35" s="650"/>
      <c r="AI35" s="650"/>
      <c r="AJ35" s="650"/>
      <c r="AK35" s="651"/>
      <c r="AL35" s="18"/>
      <c r="AM35" s="18"/>
      <c r="AN35" s="18"/>
      <c r="AO35" s="18"/>
      <c r="AP35" s="573"/>
      <c r="AQ35" s="573"/>
      <c r="AR35" s="337"/>
      <c r="AS35" s="1079" t="s">
        <v>206</v>
      </c>
      <c r="AT35" s="1080"/>
      <c r="AU35" s="1080"/>
      <c r="AV35" s="1080"/>
      <c r="AW35" s="1080"/>
      <c r="AX35" s="338"/>
      <c r="AY35" s="379"/>
      <c r="AZ35" s="339"/>
      <c r="BB35" s="337"/>
      <c r="BC35" s="338"/>
      <c r="BD35" s="359" t="s">
        <v>207</v>
      </c>
      <c r="BE35" s="355"/>
      <c r="BF35" s="379"/>
      <c r="BG35" s="339"/>
      <c r="BH35" s="241"/>
      <c r="BI35" s="379">
        <v>27</v>
      </c>
      <c r="BJ35" s="341"/>
      <c r="BK35" s="1121" t="s">
        <v>208</v>
      </c>
      <c r="BL35" s="1121"/>
      <c r="BM35" s="1121"/>
      <c r="BN35" s="1121"/>
      <c r="BO35" s="1121"/>
      <c r="BP35" s="1121"/>
      <c r="BQ35" s="1121"/>
      <c r="BR35" s="1121"/>
      <c r="BS35" s="1121"/>
      <c r="BT35" s="1122"/>
      <c r="BU35" s="3"/>
      <c r="BV35" s="3"/>
      <c r="BW35" s="18"/>
      <c r="BX35" s="18"/>
      <c r="BY35" s="18"/>
      <c r="BZ35" s="18"/>
      <c r="CA35" s="18"/>
      <c r="CB35" s="18"/>
      <c r="CC35" s="18"/>
      <c r="CD35" s="18"/>
      <c r="CE35" s="18"/>
      <c r="CF35" s="18"/>
      <c r="CG35" s="18"/>
      <c r="CH35" s="18"/>
    </row>
    <row r="36" spans="1:87" ht="15" customHeight="1">
      <c r="A36" s="1105"/>
      <c r="B36" s="1106"/>
      <c r="C36" s="1106"/>
      <c r="D36" s="1106"/>
      <c r="E36" s="1106"/>
      <c r="F36" s="1106"/>
      <c r="G36" s="1105"/>
      <c r="H36" s="1106"/>
      <c r="I36" s="1106"/>
      <c r="J36" s="1106"/>
      <c r="K36" s="1107"/>
      <c r="L36" s="1142" t="s">
        <v>834</v>
      </c>
      <c r="M36" s="1152"/>
      <c r="N36" s="1132"/>
      <c r="O36" s="1133"/>
      <c r="P36" s="1133"/>
      <c r="Q36" s="1133"/>
      <c r="R36" s="1133"/>
      <c r="S36" s="347"/>
      <c r="T36" s="455" t="s">
        <v>204</v>
      </c>
      <c r="U36" s="1142" t="s">
        <v>209</v>
      </c>
      <c r="V36" s="1143"/>
      <c r="W36" s="1152"/>
      <c r="X36" s="1132"/>
      <c r="Y36" s="1133"/>
      <c r="Z36" s="1133"/>
      <c r="AA36" s="1133"/>
      <c r="AB36" s="1133"/>
      <c r="AC36" s="347"/>
      <c r="AD36" s="455" t="s">
        <v>204</v>
      </c>
      <c r="AE36" s="423" t="s">
        <v>829</v>
      </c>
      <c r="AF36" s="456"/>
      <c r="AG36" s="456" t="s">
        <v>23</v>
      </c>
      <c r="AH36" s="456"/>
      <c r="AI36" s="456" t="s">
        <v>24</v>
      </c>
      <c r="AJ36" s="456"/>
      <c r="AK36" s="457" t="s">
        <v>25</v>
      </c>
      <c r="AL36" s="18"/>
      <c r="AM36" s="18"/>
      <c r="AN36" s="18"/>
      <c r="AO36" s="18"/>
      <c r="AP36" s="573"/>
      <c r="AQ36" s="573"/>
      <c r="AR36" s="337"/>
      <c r="AS36" s="1079" t="s">
        <v>210</v>
      </c>
      <c r="AT36" s="1080"/>
      <c r="AU36" s="1080"/>
      <c r="AV36" s="1080"/>
      <c r="AW36" s="1080"/>
      <c r="AX36" s="338"/>
      <c r="AY36" s="379"/>
      <c r="AZ36" s="339"/>
      <c r="BA36" s="1151" t="s">
        <v>924</v>
      </c>
      <c r="BB36" s="337"/>
      <c r="BC36" s="338"/>
      <c r="BD36" s="360" t="s">
        <v>147</v>
      </c>
      <c r="BE36" s="338"/>
      <c r="BF36" s="379"/>
      <c r="BG36" s="339"/>
      <c r="BH36" s="241"/>
      <c r="BI36" s="379">
        <v>28</v>
      </c>
      <c r="BJ36" s="341"/>
      <c r="BK36" s="1121" t="s">
        <v>211</v>
      </c>
      <c r="BL36" s="1121"/>
      <c r="BM36" s="1121"/>
      <c r="BN36" s="1121"/>
      <c r="BO36" s="1121"/>
      <c r="BP36" s="1121"/>
      <c r="BQ36" s="1121"/>
      <c r="BR36" s="1121"/>
      <c r="BS36" s="1121"/>
      <c r="BT36" s="1122"/>
      <c r="BU36" s="3"/>
      <c r="BV36" s="3"/>
      <c r="BW36" s="18"/>
      <c r="BX36" s="18"/>
      <c r="BY36" s="18"/>
      <c r="BZ36" s="18"/>
      <c r="CA36" s="18"/>
      <c r="CB36" s="18"/>
      <c r="CC36" s="18"/>
      <c r="CD36" s="18"/>
      <c r="CE36" s="18"/>
      <c r="CF36" s="18"/>
      <c r="CG36" s="18"/>
      <c r="CH36" s="18"/>
    </row>
    <row r="37" spans="1:87" ht="15" customHeight="1">
      <c r="A37" s="1094" t="s">
        <v>835</v>
      </c>
      <c r="B37" s="1134"/>
      <c r="C37" s="1134"/>
      <c r="D37" s="1134"/>
      <c r="E37" s="1134"/>
      <c r="F37" s="1134"/>
      <c r="G37" s="1134"/>
      <c r="H37" s="1134"/>
      <c r="I37" s="1134"/>
      <c r="J37" s="1134"/>
      <c r="K37" s="1135"/>
      <c r="L37" s="1172"/>
      <c r="M37" s="1173"/>
      <c r="N37" s="1173"/>
      <c r="O37" s="1173"/>
      <c r="P37" s="1173"/>
      <c r="Q37" s="1173"/>
      <c r="R37" s="1173"/>
      <c r="S37" s="1173"/>
      <c r="T37" s="1173"/>
      <c r="U37" s="1173"/>
      <c r="V37" s="1173"/>
      <c r="W37" s="1173"/>
      <c r="X37" s="1173"/>
      <c r="Y37" s="1173"/>
      <c r="Z37" s="1173"/>
      <c r="AA37" s="1173"/>
      <c r="AB37" s="1173"/>
      <c r="AC37" s="1173"/>
      <c r="AD37" s="1173"/>
      <c r="AE37" s="1173"/>
      <c r="AF37" s="1173"/>
      <c r="AG37" s="1173"/>
      <c r="AH37" s="1173"/>
      <c r="AI37" s="1173"/>
      <c r="AJ37" s="1173"/>
      <c r="AK37" s="1174"/>
      <c r="AL37" s="18"/>
      <c r="AM37" s="18"/>
      <c r="AN37" s="18"/>
      <c r="AO37" s="18"/>
      <c r="AP37" s="573"/>
      <c r="AQ37" s="573"/>
      <c r="AR37" s="337"/>
      <c r="AS37" s="1079" t="s">
        <v>212</v>
      </c>
      <c r="AT37" s="1080"/>
      <c r="AU37" s="1080"/>
      <c r="AV37" s="1080"/>
      <c r="AW37" s="1080"/>
      <c r="AX37" s="338"/>
      <c r="AY37" s="379"/>
      <c r="AZ37" s="339"/>
      <c r="BA37" s="1151"/>
      <c r="BB37" s="337"/>
      <c r="BC37" s="338"/>
      <c r="BD37" s="360" t="s">
        <v>213</v>
      </c>
      <c r="BE37" s="338"/>
      <c r="BF37" s="379"/>
      <c r="BG37" s="339"/>
      <c r="BH37" s="241"/>
      <c r="BI37" s="379">
        <v>29</v>
      </c>
      <c r="BJ37" s="341"/>
      <c r="BK37" s="1121" t="s">
        <v>214</v>
      </c>
      <c r="BL37" s="1121"/>
      <c r="BM37" s="1121"/>
      <c r="BN37" s="1121"/>
      <c r="BO37" s="1121"/>
      <c r="BP37" s="1121"/>
      <c r="BQ37" s="1121"/>
      <c r="BR37" s="1121"/>
      <c r="BS37" s="1121"/>
      <c r="BT37" s="1122"/>
      <c r="BU37" s="3"/>
      <c r="BV37" s="3"/>
      <c r="BW37" s="18"/>
      <c r="BX37" s="18"/>
      <c r="BY37" s="18"/>
      <c r="BZ37" s="18"/>
      <c r="CA37" s="18"/>
      <c r="CB37" s="18"/>
      <c r="CC37" s="18"/>
      <c r="CD37" s="18"/>
      <c r="CE37" s="18"/>
      <c r="CF37" s="18"/>
      <c r="CG37" s="18"/>
      <c r="CH37" s="18"/>
    </row>
    <row r="38" spans="1:87" ht="15" customHeight="1">
      <c r="A38" s="1136"/>
      <c r="B38" s="1137"/>
      <c r="C38" s="1137"/>
      <c r="D38" s="1137"/>
      <c r="E38" s="1137"/>
      <c r="F38" s="1137"/>
      <c r="G38" s="1137"/>
      <c r="H38" s="1137"/>
      <c r="I38" s="1137"/>
      <c r="J38" s="1137"/>
      <c r="K38" s="1138"/>
      <c r="L38" s="1175"/>
      <c r="M38" s="1176"/>
      <c r="N38" s="1176"/>
      <c r="O38" s="1176"/>
      <c r="P38" s="1176"/>
      <c r="Q38" s="1176"/>
      <c r="R38" s="1176"/>
      <c r="S38" s="1176"/>
      <c r="T38" s="1176"/>
      <c r="U38" s="1176"/>
      <c r="V38" s="1176"/>
      <c r="W38" s="1176"/>
      <c r="X38" s="1176"/>
      <c r="Y38" s="1176"/>
      <c r="Z38" s="1176"/>
      <c r="AA38" s="1176"/>
      <c r="AB38" s="1176"/>
      <c r="AC38" s="1176"/>
      <c r="AD38" s="1176"/>
      <c r="AE38" s="1176"/>
      <c r="AF38" s="1176"/>
      <c r="AG38" s="1176"/>
      <c r="AH38" s="1176"/>
      <c r="AI38" s="1176"/>
      <c r="AJ38" s="1176"/>
      <c r="AK38" s="1177"/>
      <c r="AL38" s="18"/>
      <c r="AM38" s="18"/>
      <c r="AN38" s="18"/>
      <c r="AO38" s="18"/>
      <c r="AP38" s="573"/>
      <c r="AQ38" s="573"/>
      <c r="AR38" s="337"/>
      <c r="AS38" s="1079" t="s">
        <v>153</v>
      </c>
      <c r="AT38" s="1080"/>
      <c r="AU38" s="1080"/>
      <c r="AV38" s="1080"/>
      <c r="AW38" s="1080"/>
      <c r="AX38" s="338"/>
      <c r="AY38" s="379"/>
      <c r="AZ38" s="339"/>
      <c r="BA38" s="1151"/>
      <c r="BB38" s="337"/>
      <c r="BC38" s="338"/>
      <c r="BD38" s="360" t="s">
        <v>215</v>
      </c>
      <c r="BE38" s="338"/>
      <c r="BF38" s="379"/>
      <c r="BG38" s="339"/>
      <c r="BH38" s="241"/>
      <c r="BI38" s="379">
        <v>30</v>
      </c>
      <c r="BJ38" s="341"/>
      <c r="BK38" s="1121" t="s">
        <v>216</v>
      </c>
      <c r="BL38" s="1121"/>
      <c r="BM38" s="1121"/>
      <c r="BN38" s="1121"/>
      <c r="BO38" s="1121"/>
      <c r="BP38" s="1121"/>
      <c r="BQ38" s="1121"/>
      <c r="BR38" s="1121"/>
      <c r="BS38" s="1121"/>
      <c r="BT38" s="1122"/>
      <c r="BU38" s="3"/>
      <c r="BV38" s="3"/>
      <c r="BW38" s="18"/>
      <c r="BX38" s="18"/>
      <c r="BY38" s="18"/>
      <c r="BZ38" s="18"/>
      <c r="CA38" s="18"/>
      <c r="CB38" s="18"/>
      <c r="CC38" s="18"/>
      <c r="CD38" s="18"/>
      <c r="CE38" s="18"/>
      <c r="CF38" s="18"/>
      <c r="CG38" s="18"/>
      <c r="CH38" s="18"/>
    </row>
    <row r="39" spans="1:87" ht="15" customHeight="1">
      <c r="A39" s="1136"/>
      <c r="B39" s="1137"/>
      <c r="C39" s="1137"/>
      <c r="D39" s="1137"/>
      <c r="E39" s="1137"/>
      <c r="F39" s="1137"/>
      <c r="G39" s="1137"/>
      <c r="H39" s="1137"/>
      <c r="I39" s="1137"/>
      <c r="J39" s="1137"/>
      <c r="K39" s="1138"/>
      <c r="L39" s="1175"/>
      <c r="M39" s="1176"/>
      <c r="N39" s="1176"/>
      <c r="O39" s="1176"/>
      <c r="P39" s="1176"/>
      <c r="Q39" s="1176"/>
      <c r="R39" s="1176"/>
      <c r="S39" s="1176"/>
      <c r="T39" s="1176"/>
      <c r="U39" s="1176"/>
      <c r="V39" s="1176"/>
      <c r="W39" s="1176"/>
      <c r="X39" s="1176"/>
      <c r="Y39" s="1176"/>
      <c r="Z39" s="1176"/>
      <c r="AA39" s="1176"/>
      <c r="AB39" s="1176"/>
      <c r="AC39" s="1176"/>
      <c r="AD39" s="1176"/>
      <c r="AE39" s="1176"/>
      <c r="AF39" s="1176"/>
      <c r="AG39" s="1176"/>
      <c r="AH39" s="1176"/>
      <c r="AI39" s="1176"/>
      <c r="AJ39" s="1176"/>
      <c r="AK39" s="1177"/>
      <c r="AL39" s="18"/>
      <c r="AM39" s="18"/>
      <c r="AN39" s="18"/>
      <c r="AO39" s="18"/>
      <c r="AP39" s="573"/>
      <c r="AQ39" s="573"/>
      <c r="AR39" s="337"/>
      <c r="AS39" s="1079" t="s">
        <v>217</v>
      </c>
      <c r="AT39" s="1080"/>
      <c r="AU39" s="1080"/>
      <c r="AV39" s="1080"/>
      <c r="AW39" s="1080"/>
      <c r="AX39" s="338"/>
      <c r="AY39" s="379"/>
      <c r="AZ39" s="339"/>
      <c r="BA39" s="418"/>
      <c r="BB39" s="346"/>
      <c r="BC39" s="347"/>
      <c r="BD39" s="363" t="s">
        <v>195</v>
      </c>
      <c r="BE39" s="347"/>
      <c r="BF39" s="403"/>
      <c r="BG39" s="348"/>
      <c r="BH39" s="241"/>
      <c r="BI39" s="379">
        <v>31</v>
      </c>
      <c r="BJ39" s="341"/>
      <c r="BK39" s="1121" t="s">
        <v>218</v>
      </c>
      <c r="BL39" s="1121"/>
      <c r="BM39" s="1121"/>
      <c r="BN39" s="1121"/>
      <c r="BO39" s="1121"/>
      <c r="BP39" s="1121"/>
      <c r="BQ39" s="1121"/>
      <c r="BR39" s="1121"/>
      <c r="BS39" s="1121"/>
      <c r="BT39" s="1122"/>
      <c r="BU39" s="3"/>
      <c r="BV39" s="3"/>
      <c r="BW39" s="18"/>
      <c r="BX39" s="18"/>
      <c r="BY39" s="18"/>
      <c r="BZ39" s="18"/>
      <c r="CA39" s="18"/>
      <c r="CB39" s="18"/>
      <c r="CC39" s="18"/>
      <c r="CD39" s="18"/>
      <c r="CE39" s="18"/>
      <c r="CF39" s="18"/>
      <c r="CG39" s="18"/>
      <c r="CH39" s="18"/>
    </row>
    <row r="40" spans="1:87" ht="15" customHeight="1">
      <c r="A40" s="1139"/>
      <c r="B40" s="1140"/>
      <c r="C40" s="1140"/>
      <c r="D40" s="1140"/>
      <c r="E40" s="1140"/>
      <c r="F40" s="1140"/>
      <c r="G40" s="1140"/>
      <c r="H40" s="1140"/>
      <c r="I40" s="1140"/>
      <c r="J40" s="1140"/>
      <c r="K40" s="1141"/>
      <c r="L40" s="1178"/>
      <c r="M40" s="1179"/>
      <c r="N40" s="1179"/>
      <c r="O40" s="1179"/>
      <c r="P40" s="1179"/>
      <c r="Q40" s="1179"/>
      <c r="R40" s="1179"/>
      <c r="S40" s="1179"/>
      <c r="T40" s="1179"/>
      <c r="U40" s="1179"/>
      <c r="V40" s="1179"/>
      <c r="W40" s="1179"/>
      <c r="X40" s="1179"/>
      <c r="Y40" s="1179"/>
      <c r="Z40" s="1179"/>
      <c r="AA40" s="1179"/>
      <c r="AB40" s="1179"/>
      <c r="AC40" s="1179"/>
      <c r="AD40" s="1179"/>
      <c r="AE40" s="1179"/>
      <c r="AF40" s="1179"/>
      <c r="AG40" s="1179"/>
      <c r="AH40" s="1179"/>
      <c r="AI40" s="1179"/>
      <c r="AJ40" s="1179"/>
      <c r="AK40" s="1180"/>
      <c r="AL40" s="18"/>
      <c r="AM40" s="18"/>
      <c r="AN40" s="18"/>
      <c r="AO40" s="18"/>
      <c r="AP40" s="573"/>
      <c r="AQ40" s="573"/>
      <c r="AR40" s="337"/>
      <c r="AS40" s="1079" t="s">
        <v>219</v>
      </c>
      <c r="AT40" s="1080"/>
      <c r="AU40" s="1080"/>
      <c r="AV40" s="1080"/>
      <c r="AW40" s="1080"/>
      <c r="AX40" s="338"/>
      <c r="AY40" s="379"/>
      <c r="AZ40" s="339"/>
      <c r="BA40" s="4" t="s">
        <v>220</v>
      </c>
      <c r="BB40" s="344"/>
      <c r="BC40" s="343"/>
      <c r="BD40" s="385" t="s">
        <v>221</v>
      </c>
      <c r="BE40" s="343"/>
      <c r="BF40" s="300"/>
      <c r="BG40" s="345"/>
      <c r="BH40" s="241"/>
      <c r="BI40" s="379">
        <v>32</v>
      </c>
      <c r="BJ40" s="341"/>
      <c r="BK40" s="1121" t="s">
        <v>222</v>
      </c>
      <c r="BL40" s="1121"/>
      <c r="BM40" s="1121"/>
      <c r="BN40" s="1121"/>
      <c r="BO40" s="1121"/>
      <c r="BP40" s="1121"/>
      <c r="BQ40" s="1121"/>
      <c r="BR40" s="1121"/>
      <c r="BS40" s="1121"/>
      <c r="BT40" s="1122"/>
      <c r="BU40" s="3"/>
      <c r="BV40" s="3"/>
      <c r="BW40" s="18"/>
      <c r="BX40" s="18"/>
      <c r="BY40" s="18"/>
      <c r="BZ40" s="18"/>
      <c r="CA40" s="18"/>
      <c r="CB40" s="18"/>
      <c r="CC40" s="18"/>
      <c r="CD40" s="18"/>
      <c r="CE40" s="18"/>
      <c r="CF40" s="18"/>
      <c r="CG40" s="18"/>
      <c r="CH40" s="18"/>
    </row>
    <row r="41" spans="1:87" ht="15" customHeight="1">
      <c r="B41" s="18"/>
      <c r="C41" s="18"/>
      <c r="D41" s="18"/>
      <c r="E41" s="18"/>
      <c r="F41" s="18"/>
      <c r="G41" s="18"/>
      <c r="H41" s="18"/>
      <c r="I41" s="18"/>
      <c r="J41" s="18"/>
      <c r="K41" s="18"/>
      <c r="L41" s="18"/>
      <c r="M41" s="18"/>
      <c r="N41" s="18"/>
      <c r="O41" s="18"/>
      <c r="P41" s="18"/>
      <c r="Q41" s="18"/>
      <c r="R41" s="18"/>
      <c r="S41" s="18"/>
      <c r="T41" s="18"/>
      <c r="U41" s="18"/>
      <c r="V41" s="18"/>
      <c r="W41" s="18"/>
      <c r="X41" s="18"/>
      <c r="Y41" s="18"/>
      <c r="Z41" s="6"/>
      <c r="AA41" s="18"/>
      <c r="AB41" s="18"/>
      <c r="AC41" s="18"/>
      <c r="AD41" s="18"/>
      <c r="AE41" s="18"/>
      <c r="AF41" s="18"/>
      <c r="AG41" s="18"/>
      <c r="AH41" s="18"/>
      <c r="AI41" s="18"/>
      <c r="AJ41" s="18"/>
      <c r="AK41" s="18"/>
      <c r="AL41" s="18"/>
      <c r="AM41" s="18"/>
      <c r="AN41" s="18"/>
      <c r="AO41" s="18"/>
      <c r="AP41" s="21"/>
      <c r="AQ41" s="1171"/>
      <c r="AR41" s="346"/>
      <c r="AS41" s="1081" t="s">
        <v>223</v>
      </c>
      <c r="AT41" s="1082"/>
      <c r="AU41" s="1082"/>
      <c r="AV41" s="1082"/>
      <c r="AW41" s="1082"/>
      <c r="AX41" s="347"/>
      <c r="AY41" s="403"/>
      <c r="AZ41" s="348"/>
      <c r="BA41" s="1165" t="s">
        <v>852</v>
      </c>
      <c r="BB41" s="337"/>
      <c r="BC41" s="338"/>
      <c r="BD41" s="360" t="s">
        <v>224</v>
      </c>
      <c r="BE41" s="338"/>
      <c r="BF41" s="379"/>
      <c r="BG41" s="339"/>
      <c r="BH41" s="241"/>
      <c r="BI41" s="379">
        <v>33</v>
      </c>
      <c r="BJ41" s="341"/>
      <c r="BK41" s="1121" t="s">
        <v>225</v>
      </c>
      <c r="BL41" s="1121"/>
      <c r="BM41" s="1121"/>
      <c r="BN41" s="1121"/>
      <c r="BO41" s="1121"/>
      <c r="BP41" s="1121"/>
      <c r="BQ41" s="1121"/>
      <c r="BR41" s="1121"/>
      <c r="BS41" s="1121"/>
      <c r="BT41" s="1122"/>
      <c r="BU41" s="3"/>
      <c r="BV41" s="3"/>
      <c r="BW41" s="18"/>
      <c r="BX41" s="18"/>
      <c r="BY41" s="18"/>
      <c r="BZ41" s="18"/>
      <c r="CA41" s="18"/>
      <c r="CB41" s="18"/>
      <c r="CC41" s="18"/>
      <c r="CD41" s="18"/>
      <c r="CE41" s="18"/>
      <c r="CF41" s="18"/>
      <c r="CG41" s="18"/>
      <c r="CH41" s="18"/>
    </row>
    <row r="42" spans="1:87" ht="15" customHeight="1">
      <c r="AL42" s="18"/>
      <c r="AM42" s="18"/>
      <c r="AN42" s="18"/>
      <c r="AO42" s="18"/>
      <c r="AP42" s="197" t="s">
        <v>226</v>
      </c>
      <c r="AQ42" s="660"/>
      <c r="AR42" s="344"/>
      <c r="AS42" s="1077" t="s">
        <v>227</v>
      </c>
      <c r="AT42" s="1078"/>
      <c r="AU42" s="1078"/>
      <c r="AV42" s="1078"/>
      <c r="AW42" s="1078"/>
      <c r="AX42" s="343"/>
      <c r="AY42" s="300"/>
      <c r="AZ42" s="345"/>
      <c r="BA42" s="1165"/>
      <c r="BB42" s="337"/>
      <c r="BC42" s="338"/>
      <c r="BD42" s="360" t="s">
        <v>228</v>
      </c>
      <c r="BE42" s="338"/>
      <c r="BF42" s="379"/>
      <c r="BG42" s="339"/>
      <c r="BH42" s="241"/>
      <c r="BI42" s="379">
        <v>34</v>
      </c>
      <c r="BJ42" s="341"/>
      <c r="BK42" s="1121" t="s">
        <v>229</v>
      </c>
      <c r="BL42" s="1121"/>
      <c r="BM42" s="1121"/>
      <c r="BN42" s="1121"/>
      <c r="BO42" s="1121"/>
      <c r="BP42" s="1121"/>
      <c r="BQ42" s="1121"/>
      <c r="BR42" s="1121"/>
      <c r="BS42" s="1121"/>
      <c r="BT42" s="1122"/>
      <c r="BU42" s="3"/>
      <c r="BV42" s="3"/>
      <c r="BW42" s="18"/>
      <c r="BX42" s="18"/>
      <c r="BY42" s="18"/>
      <c r="BZ42" s="18"/>
      <c r="CA42" s="18"/>
      <c r="CB42" s="18"/>
      <c r="CC42" s="18"/>
      <c r="CD42" s="18"/>
      <c r="CE42" s="18"/>
      <c r="CF42" s="18"/>
      <c r="CG42" s="18"/>
      <c r="CH42" s="18"/>
    </row>
    <row r="43" spans="1:87" ht="1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L43" s="18"/>
      <c r="AM43" s="18"/>
      <c r="AN43" s="18"/>
      <c r="AO43" s="18"/>
      <c r="AP43" s="573" t="s">
        <v>848</v>
      </c>
      <c r="AQ43" s="1075"/>
      <c r="AR43" s="337"/>
      <c r="AS43" s="1079" t="s">
        <v>230</v>
      </c>
      <c r="AT43" s="1080"/>
      <c r="AU43" s="1080"/>
      <c r="AV43" s="1080"/>
      <c r="AW43" s="1080"/>
      <c r="AX43" s="338"/>
      <c r="AY43" s="379"/>
      <c r="AZ43" s="339"/>
      <c r="BA43" s="1166"/>
      <c r="BB43" s="346"/>
      <c r="BC43" s="347"/>
      <c r="BD43" s="363" t="s">
        <v>231</v>
      </c>
      <c r="BE43" s="347"/>
      <c r="BF43" s="403"/>
      <c r="BG43" s="348"/>
      <c r="BH43" s="241"/>
      <c r="BI43" s="379">
        <v>35</v>
      </c>
      <c r="BJ43" s="341"/>
      <c r="BK43" s="1121" t="s">
        <v>232</v>
      </c>
      <c r="BL43" s="1121"/>
      <c r="BM43" s="1121"/>
      <c r="BN43" s="1121"/>
      <c r="BO43" s="1121"/>
      <c r="BP43" s="1121"/>
      <c r="BQ43" s="1121"/>
      <c r="BR43" s="1121"/>
      <c r="BS43" s="1121"/>
      <c r="BT43" s="1122"/>
      <c r="BU43" s="3"/>
      <c r="BV43" s="3"/>
      <c r="BW43" s="18"/>
      <c r="BX43" s="18"/>
      <c r="BY43" s="18"/>
      <c r="BZ43" s="18"/>
      <c r="CA43" s="18"/>
      <c r="CB43" s="18"/>
      <c r="CC43" s="18"/>
      <c r="CD43" s="18"/>
      <c r="CE43" s="18"/>
      <c r="CF43" s="18"/>
      <c r="CG43" s="18"/>
      <c r="CH43" s="18"/>
    </row>
    <row r="44" spans="1:87" ht="15" customHeight="1">
      <c r="A44" s="26" t="s">
        <v>233</v>
      </c>
      <c r="B44" s="26"/>
      <c r="C44" s="26"/>
      <c r="D44" s="26"/>
      <c r="E44" s="26"/>
      <c r="F44" s="26"/>
      <c r="G44" s="26"/>
      <c r="H44" s="26"/>
      <c r="I44" s="26"/>
      <c r="J44" s="26"/>
      <c r="K44" s="26"/>
      <c r="L44" s="26"/>
      <c r="M44" s="26"/>
      <c r="N44" s="26"/>
      <c r="O44" s="26"/>
      <c r="P44" s="26"/>
      <c r="Q44" s="26" t="s">
        <v>234</v>
      </c>
      <c r="R44" s="26"/>
      <c r="S44" s="25"/>
      <c r="T44" s="25"/>
      <c r="U44" s="25"/>
      <c r="V44" s="640" t="s">
        <v>830</v>
      </c>
      <c r="W44" s="640"/>
      <c r="X44" s="442"/>
      <c r="Y44" s="25" t="s">
        <v>23</v>
      </c>
      <c r="Z44" s="442"/>
      <c r="AA44" s="25" t="s">
        <v>24</v>
      </c>
      <c r="AB44" s="442"/>
      <c r="AC44" s="25" t="s">
        <v>25</v>
      </c>
      <c r="AD44" s="25"/>
      <c r="AE44" s="26" t="s">
        <v>235</v>
      </c>
      <c r="AG44" s="25"/>
      <c r="AH44" s="1169"/>
      <c r="AI44" s="1169"/>
      <c r="AJ44" s="1169"/>
      <c r="AK44" s="1169"/>
      <c r="AL44" s="18"/>
      <c r="AM44" s="18"/>
      <c r="AN44" s="18"/>
      <c r="AO44" s="18"/>
      <c r="AP44" s="573"/>
      <c r="AQ44" s="1075"/>
      <c r="AR44" s="337"/>
      <c r="AS44" s="1079" t="s">
        <v>217</v>
      </c>
      <c r="AT44" s="1080"/>
      <c r="AU44" s="1080"/>
      <c r="AV44" s="1080"/>
      <c r="AW44" s="1080"/>
      <c r="AX44" s="338"/>
      <c r="AY44" s="379"/>
      <c r="AZ44" s="339"/>
      <c r="BA44" s="243" t="s">
        <v>173</v>
      </c>
      <c r="BB44" s="344"/>
      <c r="BC44" s="343"/>
      <c r="BD44" s="385"/>
      <c r="BE44" s="343"/>
      <c r="BF44" s="300"/>
      <c r="BG44" s="345"/>
      <c r="BH44" s="241"/>
      <c r="BI44" s="379">
        <v>36</v>
      </c>
      <c r="BJ44" s="341"/>
      <c r="BK44" s="1121" t="s">
        <v>236</v>
      </c>
      <c r="BL44" s="1121"/>
      <c r="BM44" s="1121"/>
      <c r="BN44" s="1121"/>
      <c r="BO44" s="1121"/>
      <c r="BP44" s="1121"/>
      <c r="BQ44" s="1121"/>
      <c r="BR44" s="1121"/>
      <c r="BS44" s="1121"/>
      <c r="BT44" s="1122"/>
      <c r="BU44" s="3"/>
      <c r="BV44" s="3"/>
      <c r="BW44" s="18"/>
      <c r="BX44" s="18"/>
      <c r="BY44" s="18"/>
      <c r="BZ44" s="18"/>
      <c r="CA44" s="18"/>
      <c r="CB44" s="18"/>
      <c r="CC44" s="18"/>
      <c r="CD44" s="18"/>
      <c r="CE44" s="18"/>
      <c r="CF44" s="18"/>
      <c r="CG44" s="18"/>
      <c r="CH44" s="18"/>
    </row>
    <row r="45" spans="1:87" ht="1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6"/>
      <c r="AI45" s="6"/>
      <c r="AJ45" s="6"/>
      <c r="AK45" s="49"/>
      <c r="AL45" s="18"/>
      <c r="AM45" s="18"/>
      <c r="AN45" s="18"/>
      <c r="AO45" s="18"/>
      <c r="AP45" s="573"/>
      <c r="AQ45" s="1075"/>
      <c r="AR45" s="337"/>
      <c r="AS45" s="1079" t="s">
        <v>237</v>
      </c>
      <c r="AT45" s="1080"/>
      <c r="AU45" s="1080"/>
      <c r="AV45" s="1080"/>
      <c r="AW45" s="1080"/>
      <c r="AX45" s="338"/>
      <c r="AY45" s="379"/>
      <c r="AZ45" s="339"/>
      <c r="BA45" s="1167" t="s">
        <v>844</v>
      </c>
      <c r="BB45" s="337"/>
      <c r="BC45" s="338"/>
      <c r="BD45" s="360"/>
      <c r="BE45" s="338"/>
      <c r="BF45" s="379"/>
      <c r="BG45" s="339"/>
      <c r="BH45" s="241"/>
      <c r="BI45" s="379">
        <v>37</v>
      </c>
      <c r="BJ45" s="341"/>
      <c r="BK45" s="1121" t="s">
        <v>238</v>
      </c>
      <c r="BL45" s="1121"/>
      <c r="BM45" s="1121"/>
      <c r="BN45" s="1121"/>
      <c r="BO45" s="1121"/>
      <c r="BP45" s="1121"/>
      <c r="BQ45" s="1121"/>
      <c r="BR45" s="1121"/>
      <c r="BS45" s="1121"/>
      <c r="BT45" s="1122"/>
      <c r="BU45" s="3"/>
      <c r="BV45" s="3"/>
      <c r="BW45" s="18"/>
      <c r="BX45" s="18"/>
      <c r="BY45" s="18"/>
      <c r="BZ45" s="18"/>
      <c r="CA45" s="18"/>
      <c r="CB45" s="18"/>
      <c r="CC45" s="18"/>
      <c r="CD45" s="18"/>
      <c r="CE45" s="18"/>
      <c r="CF45" s="18"/>
      <c r="CG45" s="18"/>
      <c r="CH45" s="18"/>
    </row>
    <row r="46" spans="1:87" ht="15" customHeight="1">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171"/>
      <c r="AQ46" s="1076"/>
      <c r="AR46" s="346"/>
      <c r="AS46" s="1081" t="s">
        <v>239</v>
      </c>
      <c r="AT46" s="1082"/>
      <c r="AU46" s="1082"/>
      <c r="AV46" s="1082"/>
      <c r="AW46" s="1082"/>
      <c r="AX46" s="347"/>
      <c r="AY46" s="403"/>
      <c r="AZ46" s="348"/>
      <c r="BA46" s="1168"/>
      <c r="BB46" s="346"/>
      <c r="BC46" s="347"/>
      <c r="BD46" s="363"/>
      <c r="BE46" s="347"/>
      <c r="BF46" s="403"/>
      <c r="BG46" s="348"/>
      <c r="BH46" s="241"/>
      <c r="BI46" s="379">
        <v>38</v>
      </c>
      <c r="BJ46" s="341"/>
      <c r="BK46" s="1121" t="s">
        <v>240</v>
      </c>
      <c r="BL46" s="1121"/>
      <c r="BM46" s="1121"/>
      <c r="BN46" s="1121"/>
      <c r="BO46" s="1121"/>
      <c r="BP46" s="1121"/>
      <c r="BQ46" s="1121"/>
      <c r="BR46" s="1121"/>
      <c r="BS46" s="1121"/>
      <c r="BT46" s="1122"/>
      <c r="BU46" s="3"/>
      <c r="BV46" s="3"/>
      <c r="BW46" s="18"/>
      <c r="BX46" s="18"/>
      <c r="BY46" s="18"/>
      <c r="BZ46" s="18"/>
      <c r="CA46" s="18"/>
      <c r="CB46" s="18"/>
      <c r="CC46" s="18"/>
      <c r="CD46" s="18"/>
      <c r="CE46" s="18"/>
      <c r="CF46" s="18"/>
      <c r="CG46" s="18"/>
      <c r="CH46" s="18"/>
    </row>
    <row r="47" spans="1:87" ht="14.25" customHeight="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22" t="s">
        <v>241</v>
      </c>
      <c r="AQ47" s="39" t="s">
        <v>242</v>
      </c>
      <c r="AR47" s="22"/>
      <c r="AS47" s="22"/>
      <c r="AT47" s="22"/>
      <c r="AU47" s="22"/>
      <c r="AV47" s="22"/>
      <c r="AW47" s="38"/>
      <c r="AX47" s="22"/>
      <c r="AY47" s="22"/>
      <c r="AZ47" s="22"/>
      <c r="BA47" s="22"/>
      <c r="BB47" s="22"/>
      <c r="BC47" s="22"/>
      <c r="BD47" s="38"/>
      <c r="BE47" s="22"/>
      <c r="BF47" s="22"/>
      <c r="BG47" s="22"/>
      <c r="BH47" s="18"/>
      <c r="BI47" s="379">
        <v>39</v>
      </c>
      <c r="BJ47" s="341"/>
      <c r="BK47" s="1121" t="s">
        <v>243</v>
      </c>
      <c r="BL47" s="1121"/>
      <c r="BM47" s="1121"/>
      <c r="BN47" s="1121"/>
      <c r="BO47" s="1121"/>
      <c r="BP47" s="1121"/>
      <c r="BQ47" s="1121"/>
      <c r="BR47" s="1121"/>
      <c r="BS47" s="1121"/>
      <c r="BT47" s="1122"/>
      <c r="BU47" s="3"/>
      <c r="BV47" s="3"/>
      <c r="BW47" s="18"/>
      <c r="BX47" s="18"/>
      <c r="BY47" s="18"/>
      <c r="BZ47" s="18"/>
      <c r="CA47" s="18"/>
      <c r="CB47" s="18"/>
      <c r="CC47" s="18"/>
      <c r="CD47" s="18"/>
      <c r="CE47" s="18"/>
      <c r="CF47" s="18"/>
      <c r="CG47" s="18"/>
      <c r="CH47" s="18"/>
    </row>
    <row r="48" spans="1:87" ht="14.25" customHeight="1">
      <c r="B48" s="18"/>
      <c r="C48" s="18"/>
      <c r="D48" s="1063" t="s">
        <v>915</v>
      </c>
      <c r="E48" s="1064"/>
      <c r="F48" s="1065"/>
      <c r="G48" s="1063"/>
      <c r="H48" s="1064"/>
      <c r="I48" s="1065"/>
      <c r="J48" s="1063"/>
      <c r="K48" s="1064"/>
      <c r="L48" s="1065"/>
      <c r="M48" s="1063" t="s">
        <v>916</v>
      </c>
      <c r="N48" s="1064"/>
      <c r="O48" s="1065"/>
      <c r="P48" s="1063" t="s">
        <v>244</v>
      </c>
      <c r="Q48" s="1064"/>
      <c r="R48" s="1064"/>
      <c r="S48" s="1064"/>
      <c r="T48" s="1064"/>
      <c r="U48" s="1064"/>
      <c r="V48" s="1064"/>
      <c r="W48" s="1064"/>
      <c r="X48" s="1064"/>
      <c r="Y48" s="1065"/>
      <c r="AD48" s="18"/>
      <c r="AE48" s="18"/>
      <c r="AF48" s="18"/>
      <c r="AG48" s="18"/>
      <c r="AH48" s="18"/>
      <c r="AI48" s="18"/>
      <c r="AJ48" s="18"/>
      <c r="AK48" s="18"/>
      <c r="AL48" s="18"/>
      <c r="AM48" s="18"/>
      <c r="AN48" s="18"/>
      <c r="AO48" s="18"/>
      <c r="AP48" s="22"/>
      <c r="AQ48" s="39" t="s">
        <v>245</v>
      </c>
      <c r="AR48" s="22"/>
      <c r="AS48" s="22"/>
      <c r="AT48" s="22"/>
      <c r="AU48" s="22"/>
      <c r="AV48" s="22"/>
      <c r="AW48" s="38"/>
      <c r="AX48" s="22"/>
      <c r="AY48" s="22"/>
      <c r="AZ48" s="22"/>
      <c r="BA48" s="22"/>
      <c r="BB48" s="22"/>
      <c r="BC48" s="22"/>
      <c r="BD48" s="38"/>
      <c r="BE48" s="22"/>
      <c r="BF48" s="22"/>
      <c r="BG48" s="22"/>
      <c r="BH48" s="18"/>
      <c r="BI48" s="379">
        <v>40</v>
      </c>
      <c r="BJ48" s="341"/>
      <c r="BK48" s="1121" t="s">
        <v>246</v>
      </c>
      <c r="BL48" s="1121"/>
      <c r="BM48" s="1121"/>
      <c r="BN48" s="1121"/>
      <c r="BO48" s="1121"/>
      <c r="BP48" s="1121"/>
      <c r="BQ48" s="1121"/>
      <c r="BR48" s="1121"/>
      <c r="BS48" s="1121"/>
      <c r="BT48" s="1122"/>
      <c r="BU48" s="3"/>
      <c r="BV48" s="3"/>
      <c r="BW48" s="18"/>
      <c r="BX48" s="18"/>
      <c r="BY48" s="18"/>
      <c r="BZ48" s="18"/>
      <c r="CA48" s="18"/>
      <c r="CB48" s="18"/>
      <c r="CC48" s="18"/>
      <c r="CD48" s="18"/>
      <c r="CE48" s="18"/>
      <c r="CF48" s="18"/>
      <c r="CG48" s="18"/>
      <c r="CH48" s="18"/>
    </row>
    <row r="49" spans="2:86" ht="14.25" customHeight="1">
      <c r="B49" s="18"/>
      <c r="C49" s="18"/>
      <c r="D49" s="1066" t="s">
        <v>819</v>
      </c>
      <c r="E49" s="1067"/>
      <c r="F49" s="1068"/>
      <c r="G49" s="1066" t="s">
        <v>819</v>
      </c>
      <c r="H49" s="1067"/>
      <c r="I49" s="1068"/>
      <c r="J49" s="1066" t="s">
        <v>819</v>
      </c>
      <c r="K49" s="1067"/>
      <c r="L49" s="1068"/>
      <c r="M49" s="1066" t="s">
        <v>819</v>
      </c>
      <c r="N49" s="1067"/>
      <c r="O49" s="1068"/>
      <c r="P49" s="624" t="s">
        <v>829</v>
      </c>
      <c r="Q49" s="752"/>
      <c r="R49" s="625" t="s">
        <v>23</v>
      </c>
      <c r="S49" s="752"/>
      <c r="T49" s="625" t="s">
        <v>24</v>
      </c>
      <c r="U49" s="752"/>
      <c r="V49" s="626" t="s">
        <v>25</v>
      </c>
      <c r="W49" s="1066" t="s">
        <v>819</v>
      </c>
      <c r="X49" s="1067"/>
      <c r="Y49" s="1068"/>
      <c r="AD49" s="18"/>
      <c r="AE49" s="18"/>
      <c r="AF49" s="18"/>
      <c r="AG49" s="18"/>
      <c r="AH49" s="18"/>
      <c r="AI49" s="18"/>
      <c r="AJ49" s="18"/>
      <c r="AK49" s="18"/>
      <c r="AL49" s="18"/>
      <c r="AM49" s="18"/>
      <c r="AN49" s="18"/>
      <c r="AO49" s="18"/>
      <c r="AP49" s="22"/>
      <c r="AQ49" s="39" t="s">
        <v>247</v>
      </c>
      <c r="AR49" s="22"/>
      <c r="AS49" s="22"/>
      <c r="AT49" s="22"/>
      <c r="AU49" s="22"/>
      <c r="AV49" s="22"/>
      <c r="AW49" s="22"/>
      <c r="AX49" s="22"/>
      <c r="AY49" s="22"/>
      <c r="AZ49" s="22"/>
      <c r="BA49" s="22"/>
      <c r="BB49" s="22"/>
      <c r="BC49" s="22"/>
      <c r="BD49" s="22"/>
      <c r="BE49" s="22"/>
      <c r="BF49" s="22"/>
      <c r="BG49" s="22"/>
      <c r="BH49" s="18"/>
      <c r="BI49" s="379">
        <v>41</v>
      </c>
      <c r="BJ49" s="341"/>
      <c r="BK49" s="1121" t="s">
        <v>248</v>
      </c>
      <c r="BL49" s="1121"/>
      <c r="BM49" s="1121"/>
      <c r="BN49" s="1121"/>
      <c r="BO49" s="1121"/>
      <c r="BP49" s="1121"/>
      <c r="BQ49" s="1121"/>
      <c r="BR49" s="1121"/>
      <c r="BS49" s="1121"/>
      <c r="BT49" s="1122"/>
      <c r="BU49" s="3"/>
      <c r="BV49" s="3"/>
      <c r="BW49" s="18"/>
      <c r="BX49" s="18"/>
      <c r="BY49" s="18"/>
      <c r="BZ49" s="18"/>
      <c r="CA49" s="18"/>
      <c r="CB49" s="18"/>
      <c r="CC49" s="18"/>
      <c r="CD49" s="18"/>
      <c r="CE49" s="18"/>
      <c r="CF49" s="18"/>
      <c r="CG49" s="18"/>
      <c r="CH49" s="18"/>
    </row>
    <row r="50" spans="2:86" ht="14.25" customHeight="1">
      <c r="B50" s="18"/>
      <c r="C50" s="18"/>
      <c r="D50" s="1069"/>
      <c r="E50" s="1070"/>
      <c r="F50" s="1071"/>
      <c r="G50" s="1069"/>
      <c r="H50" s="1070"/>
      <c r="I50" s="1071"/>
      <c r="J50" s="1069"/>
      <c r="K50" s="1070"/>
      <c r="L50" s="1071"/>
      <c r="M50" s="1069"/>
      <c r="N50" s="1070"/>
      <c r="O50" s="1071"/>
      <c r="P50" s="734"/>
      <c r="Q50" s="741"/>
      <c r="R50" s="735"/>
      <c r="S50" s="741"/>
      <c r="T50" s="735"/>
      <c r="U50" s="741"/>
      <c r="V50" s="736"/>
      <c r="W50" s="1069"/>
      <c r="X50" s="1070"/>
      <c r="Y50" s="1071"/>
      <c r="AD50" s="18"/>
      <c r="AE50" s="18"/>
      <c r="AF50" s="18"/>
      <c r="AG50" s="18"/>
      <c r="AH50" s="18"/>
      <c r="AI50" s="18"/>
      <c r="AJ50" s="18"/>
      <c r="AK50" s="18"/>
      <c r="AL50" s="18"/>
      <c r="AM50" s="18"/>
      <c r="AN50" s="18"/>
      <c r="AO50" s="18"/>
      <c r="AP50" s="22"/>
      <c r="AQ50" s="39" t="s">
        <v>249</v>
      </c>
      <c r="AR50" s="22"/>
      <c r="AS50" s="22"/>
      <c r="AT50" s="22"/>
      <c r="AU50" s="22"/>
      <c r="AV50" s="22"/>
      <c r="AW50" s="22"/>
      <c r="AX50" s="22"/>
      <c r="AY50" s="22"/>
      <c r="AZ50" s="22"/>
      <c r="BA50" s="22"/>
      <c r="BB50" s="22"/>
      <c r="BC50" s="22"/>
      <c r="BD50" s="22"/>
      <c r="BE50" s="22"/>
      <c r="BF50" s="22"/>
      <c r="BG50" s="22"/>
      <c r="BH50" s="18"/>
      <c r="BI50" s="379">
        <v>42</v>
      </c>
      <c r="BJ50" s="341"/>
      <c r="BK50" s="1121" t="s">
        <v>250</v>
      </c>
      <c r="BL50" s="1121"/>
      <c r="BM50" s="1121"/>
      <c r="BN50" s="1121"/>
      <c r="BO50" s="1121"/>
      <c r="BP50" s="1121"/>
      <c r="BQ50" s="1121"/>
      <c r="BR50" s="1121"/>
      <c r="BS50" s="1121"/>
      <c r="BT50" s="1122"/>
      <c r="BU50" s="3"/>
      <c r="BV50" s="3"/>
      <c r="BW50" s="18"/>
      <c r="BX50" s="18"/>
      <c r="BY50" s="18"/>
      <c r="BZ50" s="18"/>
      <c r="CA50" s="18"/>
      <c r="CB50" s="18"/>
      <c r="CC50" s="18"/>
      <c r="CD50" s="18"/>
      <c r="CE50" s="18"/>
      <c r="CF50" s="18"/>
      <c r="CG50" s="18"/>
      <c r="CH50" s="18"/>
    </row>
    <row r="51" spans="2:86" ht="14.25" customHeight="1">
      <c r="B51" s="18"/>
      <c r="C51" s="18"/>
      <c r="D51" s="1072"/>
      <c r="E51" s="1073"/>
      <c r="F51" s="1074"/>
      <c r="G51" s="1072"/>
      <c r="H51" s="1073"/>
      <c r="I51" s="1074"/>
      <c r="J51" s="1072"/>
      <c r="K51" s="1073"/>
      <c r="L51" s="1074"/>
      <c r="M51" s="1072"/>
      <c r="N51" s="1073"/>
      <c r="O51" s="1074"/>
      <c r="P51" s="627"/>
      <c r="Q51" s="742"/>
      <c r="R51" s="628"/>
      <c r="S51" s="742"/>
      <c r="T51" s="628"/>
      <c r="U51" s="742"/>
      <c r="V51" s="629"/>
      <c r="W51" s="1072"/>
      <c r="X51" s="1073"/>
      <c r="Y51" s="1074"/>
      <c r="AD51" s="18"/>
      <c r="AE51" s="18"/>
      <c r="AF51" s="18"/>
      <c r="AG51" s="18"/>
      <c r="AH51" s="18"/>
      <c r="AI51" s="18"/>
      <c r="AJ51" s="18"/>
      <c r="AK51" s="18"/>
      <c r="AL51" s="18"/>
      <c r="AM51" s="18"/>
      <c r="AN51" s="18"/>
      <c r="AO51" s="18"/>
      <c r="AP51" s="22"/>
      <c r="AQ51" s="39" t="s">
        <v>251</v>
      </c>
      <c r="AR51" s="22"/>
      <c r="AS51" s="22"/>
      <c r="AT51" s="22"/>
      <c r="AU51" s="22"/>
      <c r="AV51" s="22"/>
      <c r="AW51" s="22"/>
      <c r="AX51" s="22"/>
      <c r="AY51" s="22"/>
      <c r="AZ51" s="22"/>
      <c r="BA51" s="22"/>
      <c r="BB51" s="22"/>
      <c r="BC51" s="22"/>
      <c r="BD51" s="22"/>
      <c r="BE51" s="22"/>
      <c r="BF51" s="22"/>
      <c r="BG51" s="22"/>
      <c r="BH51" s="18"/>
      <c r="BI51" s="379">
        <v>43</v>
      </c>
      <c r="BJ51" s="341"/>
      <c r="BK51" s="1121" t="s">
        <v>252</v>
      </c>
      <c r="BL51" s="1121"/>
      <c r="BM51" s="1121"/>
      <c r="BN51" s="1121"/>
      <c r="BO51" s="1121"/>
      <c r="BP51" s="1121"/>
      <c r="BQ51" s="1121"/>
      <c r="BR51" s="1121"/>
      <c r="BS51" s="1121"/>
      <c r="BT51" s="1122"/>
      <c r="BU51" s="3"/>
      <c r="BV51" s="3"/>
      <c r="BW51" s="18"/>
      <c r="BX51" s="18"/>
      <c r="BY51" s="18"/>
      <c r="BZ51" s="18"/>
      <c r="CA51" s="18"/>
      <c r="CB51" s="18"/>
      <c r="CC51" s="18"/>
      <c r="CD51" s="18"/>
      <c r="CE51" s="18"/>
      <c r="CF51" s="18"/>
      <c r="CG51" s="18"/>
      <c r="CH51" s="18"/>
    </row>
    <row r="52" spans="2:86" ht="14.25" customHeight="1">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22"/>
      <c r="AQ52" s="39" t="s">
        <v>253</v>
      </c>
      <c r="AR52" s="22"/>
      <c r="AS52" s="22"/>
      <c r="AT52" s="22"/>
      <c r="AU52" s="22"/>
      <c r="AV52" s="22"/>
      <c r="AW52" s="22"/>
      <c r="AX52" s="22"/>
      <c r="AY52" s="22"/>
      <c r="AZ52" s="22"/>
      <c r="BA52" s="22"/>
      <c r="BB52" s="22"/>
      <c r="BC52" s="22"/>
      <c r="BD52" s="22"/>
      <c r="BE52" s="22"/>
      <c r="BF52" s="22"/>
      <c r="BG52" s="22"/>
      <c r="BH52" s="18"/>
      <c r="BI52" s="379">
        <v>44</v>
      </c>
      <c r="BJ52" s="341"/>
      <c r="BK52" s="1121" t="s">
        <v>254</v>
      </c>
      <c r="BL52" s="1121"/>
      <c r="BM52" s="1121"/>
      <c r="BN52" s="1121"/>
      <c r="BO52" s="1121"/>
      <c r="BP52" s="1121"/>
      <c r="BQ52" s="1121"/>
      <c r="BR52" s="1121"/>
      <c r="BS52" s="1121"/>
      <c r="BT52" s="1122"/>
      <c r="BU52" s="3"/>
      <c r="BV52" s="3"/>
      <c r="BW52" s="18"/>
      <c r="BX52" s="18"/>
      <c r="BY52" s="18"/>
      <c r="BZ52" s="18"/>
      <c r="CA52" s="18"/>
      <c r="CB52" s="18"/>
      <c r="CC52" s="18"/>
      <c r="CD52" s="18"/>
      <c r="CE52" s="18"/>
      <c r="CF52" s="18"/>
      <c r="CG52" s="18"/>
      <c r="CH52" s="18"/>
    </row>
    <row r="53" spans="2:86" ht="14.25" customHeight="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22"/>
      <c r="AQ53" s="39" t="s">
        <v>255</v>
      </c>
      <c r="AR53" s="22"/>
      <c r="AS53" s="22"/>
      <c r="AT53" s="22"/>
      <c r="AU53" s="22"/>
      <c r="AV53" s="22"/>
      <c r="AW53" s="22"/>
      <c r="AX53" s="22"/>
      <c r="AY53" s="22"/>
      <c r="AZ53" s="22"/>
      <c r="BA53" s="22"/>
      <c r="BB53" s="22"/>
      <c r="BC53" s="22"/>
      <c r="BD53" s="22"/>
      <c r="BE53" s="22"/>
      <c r="BF53" s="22"/>
      <c r="BG53" s="22"/>
      <c r="BH53" s="18"/>
      <c r="BI53" s="379">
        <v>45</v>
      </c>
      <c r="BJ53" s="341"/>
      <c r="BK53" s="1121" t="s">
        <v>256</v>
      </c>
      <c r="BL53" s="1121"/>
      <c r="BM53" s="1121"/>
      <c r="BN53" s="1121"/>
      <c r="BO53" s="1121"/>
      <c r="BP53" s="1121"/>
      <c r="BQ53" s="1121"/>
      <c r="BR53" s="1121"/>
      <c r="BS53" s="1121"/>
      <c r="BT53" s="1122"/>
      <c r="BU53" s="3"/>
      <c r="BV53" s="3"/>
      <c r="BW53" s="18"/>
      <c r="BX53" s="18"/>
      <c r="BY53" s="18"/>
      <c r="BZ53" s="18"/>
      <c r="CA53" s="18"/>
      <c r="CB53" s="18"/>
      <c r="CC53" s="18"/>
      <c r="CD53" s="18"/>
      <c r="CE53" s="18"/>
      <c r="CF53" s="18"/>
      <c r="CG53" s="18"/>
      <c r="CH53" s="18"/>
    </row>
    <row r="54" spans="2:86" ht="14.25" customHeight="1">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22"/>
      <c r="AQ54" s="556"/>
      <c r="AR54" s="557"/>
      <c r="AS54" s="557"/>
      <c r="AT54" s="557"/>
      <c r="AU54" s="557"/>
      <c r="AV54" s="557"/>
      <c r="AW54" s="557"/>
      <c r="AX54" s="557"/>
      <c r="AY54" s="557"/>
      <c r="AZ54" s="557"/>
      <c r="BA54" s="557"/>
      <c r="BB54" s="557"/>
      <c r="BC54" s="557"/>
      <c r="BD54" s="557"/>
      <c r="BE54" s="22"/>
      <c r="BF54" s="22"/>
      <c r="BG54" s="22"/>
      <c r="BH54" s="18"/>
      <c r="BI54" s="379"/>
      <c r="BJ54" s="341"/>
      <c r="BK54" s="1121"/>
      <c r="BL54" s="1121"/>
      <c r="BM54" s="1121"/>
      <c r="BN54" s="1121"/>
      <c r="BO54" s="1121"/>
      <c r="BP54" s="1121"/>
      <c r="BQ54" s="1121"/>
      <c r="BR54" s="1121"/>
      <c r="BS54" s="1121"/>
      <c r="BT54" s="1122"/>
      <c r="BU54" s="3"/>
      <c r="BV54" s="3"/>
      <c r="BW54" s="18"/>
      <c r="BX54" s="18"/>
      <c r="BY54" s="18"/>
      <c r="BZ54" s="18"/>
      <c r="CA54" s="18"/>
      <c r="CB54" s="18"/>
      <c r="CC54" s="18"/>
      <c r="CD54" s="18"/>
      <c r="CE54" s="18"/>
      <c r="CF54" s="18"/>
      <c r="CG54" s="18"/>
      <c r="CH54" s="18"/>
    </row>
    <row r="55" spans="2:86" ht="14.25" customHeight="1">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22"/>
      <c r="AQ55" s="556"/>
      <c r="AR55" s="557"/>
      <c r="AS55" s="557"/>
      <c r="AT55" s="557"/>
      <c r="AU55" s="557"/>
      <c r="AV55" s="557"/>
      <c r="AW55" s="557"/>
      <c r="AX55" s="557"/>
      <c r="AY55" s="557"/>
      <c r="AZ55" s="557"/>
      <c r="BA55" s="557"/>
      <c r="BB55" s="557"/>
      <c r="BC55" s="557"/>
      <c r="BD55" s="557"/>
      <c r="BE55" s="22"/>
      <c r="BF55" s="22"/>
      <c r="BG55" s="22"/>
      <c r="BH55" s="18"/>
      <c r="BI55" s="403"/>
      <c r="BJ55" s="342"/>
      <c r="BK55" s="1189"/>
      <c r="BL55" s="1189"/>
      <c r="BM55" s="1189"/>
      <c r="BN55" s="1189"/>
      <c r="BO55" s="1189"/>
      <c r="BP55" s="1189"/>
      <c r="BQ55" s="1189"/>
      <c r="BR55" s="1189"/>
      <c r="BS55" s="1189"/>
      <c r="BT55" s="1190"/>
      <c r="BU55" s="3"/>
      <c r="BV55" s="3"/>
      <c r="BW55" s="18"/>
      <c r="BX55" s="18"/>
      <c r="BY55" s="18"/>
      <c r="BZ55" s="18"/>
      <c r="CA55" s="18"/>
      <c r="CB55" s="18"/>
      <c r="CC55" s="18"/>
      <c r="CD55" s="18"/>
      <c r="CE55" s="18"/>
      <c r="CF55" s="18"/>
      <c r="CG55" s="18"/>
      <c r="CH55" s="18"/>
    </row>
    <row r="56" spans="2:86" ht="5.0999999999999996" customHeight="1">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22"/>
      <c r="AQ56" s="39"/>
      <c r="AR56" s="22"/>
      <c r="AS56" s="22"/>
      <c r="AT56" s="22"/>
      <c r="AU56" s="22"/>
      <c r="AV56" s="22"/>
      <c r="AW56" s="22"/>
      <c r="AX56" s="22"/>
      <c r="AY56" s="22"/>
      <c r="AZ56" s="22"/>
      <c r="BA56" s="22"/>
      <c r="BB56" s="22"/>
      <c r="BC56" s="22"/>
      <c r="BD56" s="22"/>
      <c r="BE56" s="22"/>
      <c r="BF56" s="22"/>
      <c r="BG56" s="22"/>
      <c r="BH56" s="18"/>
      <c r="BL56" s="3"/>
      <c r="BM56" s="3"/>
      <c r="BN56" s="3"/>
      <c r="BO56" s="3"/>
      <c r="BP56" s="3"/>
      <c r="BQ56" s="3"/>
      <c r="BR56" s="3"/>
      <c r="BS56" s="3"/>
      <c r="BT56" s="3"/>
      <c r="BU56" s="3"/>
      <c r="BV56" s="3"/>
      <c r="BW56" s="18"/>
      <c r="BX56" s="18"/>
      <c r="BY56" s="18"/>
      <c r="BZ56" s="18"/>
      <c r="CA56" s="18"/>
      <c r="CB56" s="18"/>
      <c r="CC56" s="18"/>
      <c r="CD56" s="18"/>
      <c r="CE56" s="18"/>
      <c r="CF56" s="18"/>
      <c r="CG56" s="18"/>
      <c r="CH56" s="18"/>
    </row>
    <row r="57" spans="2:86" ht="5.0999999999999996" customHeight="1">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row>
    <row r="58" spans="2:86" ht="5.0999999999999996" customHeight="1">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row>
    <row r="59" spans="2:86" ht="5.0999999999999996" customHeight="1">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row>
    <row r="60" spans="2:86" ht="5.0999999999999996" customHeight="1">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row>
    <row r="61" spans="2:86" ht="5.0999999999999996" customHeight="1">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row>
    <row r="62" spans="2:86" ht="14.1" customHeight="1">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row>
    <row r="63" spans="2:86" ht="14.1" customHeight="1">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row>
    <row r="64" spans="2:86" ht="14.1" customHeight="1">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row>
    <row r="65" spans="2:86" ht="14.1" customHeight="1">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row>
    <row r="66" spans="2:86" ht="14.1" customHeight="1">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row>
    <row r="67" spans="2:86" ht="14.1" customHeight="1">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row>
    <row r="68" spans="2:86" ht="14.1" customHeight="1">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row>
    <row r="69" spans="2:86" ht="14.1" customHeight="1">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row>
    <row r="70" spans="2:86" ht="14.1" customHeight="1">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row>
    <row r="71" spans="2:86" ht="14.1" customHeight="1">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row>
    <row r="72" spans="2:86" ht="14.1" customHeight="1">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row>
    <row r="73" spans="2:86" ht="14.1" customHeight="1">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row>
    <row r="74" spans="2:86" ht="14.1" customHeight="1">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row>
    <row r="75" spans="2:86" ht="14.1" customHeight="1">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row>
    <row r="76" spans="2:86" ht="14.1" customHeight="1">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row>
    <row r="77" spans="2:86" ht="14.1" customHeight="1"/>
    <row r="78" spans="2:86" ht="14.1" customHeight="1"/>
    <row r="79" spans="2:86" ht="14.1" customHeight="1"/>
    <row r="80" spans="2:86" ht="14.1" customHeight="1"/>
    <row r="81" ht="14.1" customHeight="1"/>
    <row r="82" ht="14.1" customHeight="1"/>
    <row r="83" ht="14.1" customHeight="1"/>
    <row r="84" ht="14.1" customHeight="1"/>
    <row r="85" ht="14.1" customHeight="1"/>
    <row r="86" ht="14.1" customHeight="1"/>
    <row r="87" ht="14.1" customHeight="1"/>
    <row r="88" ht="14.1" customHeight="1"/>
  </sheetData>
  <mergeCells count="206">
    <mergeCell ref="BK53:BT53"/>
    <mergeCell ref="BK54:BT54"/>
    <mergeCell ref="BK55:BT55"/>
    <mergeCell ref="BK48:BT48"/>
    <mergeCell ref="BK49:BT49"/>
    <mergeCell ref="BK50:BT50"/>
    <mergeCell ref="BK51:BT51"/>
    <mergeCell ref="BK52:BT52"/>
    <mergeCell ref="BK43:BT43"/>
    <mergeCell ref="BK44:BT44"/>
    <mergeCell ref="BK45:BT45"/>
    <mergeCell ref="BK46:BT46"/>
    <mergeCell ref="BK47:BT47"/>
    <mergeCell ref="BK38:BT38"/>
    <mergeCell ref="BK39:BT39"/>
    <mergeCell ref="BK40:BT40"/>
    <mergeCell ref="BK41:BT41"/>
    <mergeCell ref="BK42:BT42"/>
    <mergeCell ref="BK33:BT33"/>
    <mergeCell ref="BK34:BT34"/>
    <mergeCell ref="BK35:BT35"/>
    <mergeCell ref="BK36:BT36"/>
    <mergeCell ref="BK37:BT37"/>
    <mergeCell ref="BK28:BT28"/>
    <mergeCell ref="BK29:BT29"/>
    <mergeCell ref="BK30:BT30"/>
    <mergeCell ref="BK31:BT31"/>
    <mergeCell ref="BK32:BT32"/>
    <mergeCell ref="BK23:BT23"/>
    <mergeCell ref="BK24:BT24"/>
    <mergeCell ref="BK25:BT25"/>
    <mergeCell ref="BK26:BT26"/>
    <mergeCell ref="BK27:BT27"/>
    <mergeCell ref="BA41:BA43"/>
    <mergeCell ref="BA45:BA46"/>
    <mergeCell ref="BB12:BB17"/>
    <mergeCell ref="BA14:BA20"/>
    <mergeCell ref="AH44:AK44"/>
    <mergeCell ref="V44:W44"/>
    <mergeCell ref="AP15:AP25"/>
    <mergeCell ref="AQ11:AQ15"/>
    <mergeCell ref="AQ16:AQ24"/>
    <mergeCell ref="AQ25:AQ27"/>
    <mergeCell ref="AQ28:AQ32"/>
    <mergeCell ref="AQ33:AQ41"/>
    <mergeCell ref="AP31:AP40"/>
    <mergeCell ref="AP43:AP46"/>
    <mergeCell ref="AJ32:AJ34"/>
    <mergeCell ref="AK32:AK34"/>
    <mergeCell ref="L37:AK40"/>
    <mergeCell ref="D30:N31"/>
    <mergeCell ref="D28:N29"/>
    <mergeCell ref="O30:AK31"/>
    <mergeCell ref="O28:AK29"/>
    <mergeCell ref="AE32:AE34"/>
    <mergeCell ref="AH32:AH34"/>
    <mergeCell ref="AI32:AI34"/>
    <mergeCell ref="A37:K40"/>
    <mergeCell ref="D34:F34"/>
    <mergeCell ref="D33:F33"/>
    <mergeCell ref="D32:F32"/>
    <mergeCell ref="A32:C34"/>
    <mergeCell ref="BA26:BA30"/>
    <mergeCell ref="BA36:BA38"/>
    <mergeCell ref="O27:AK27"/>
    <mergeCell ref="D27:N27"/>
    <mergeCell ref="A35:F36"/>
    <mergeCell ref="G35:K36"/>
    <mergeCell ref="L36:M36"/>
    <mergeCell ref="L35:M35"/>
    <mergeCell ref="U36:W36"/>
    <mergeCell ref="U35:W35"/>
    <mergeCell ref="AE35:AK35"/>
    <mergeCell ref="N32:R34"/>
    <mergeCell ref="Z32:AD34"/>
    <mergeCell ref="Y32:Y34"/>
    <mergeCell ref="X32:X34"/>
    <mergeCell ref="W32:W34"/>
    <mergeCell ref="X35:AB35"/>
    <mergeCell ref="N35:R35"/>
    <mergeCell ref="N36:R36"/>
    <mergeCell ref="X36:AB36"/>
    <mergeCell ref="V32:V34"/>
    <mergeCell ref="U32:U34"/>
    <mergeCell ref="T32:T34"/>
    <mergeCell ref="S32:S34"/>
    <mergeCell ref="AF32:AF34"/>
    <mergeCell ref="AG32:AG34"/>
    <mergeCell ref="R21:AC21"/>
    <mergeCell ref="R22:AC24"/>
    <mergeCell ref="A26:C26"/>
    <mergeCell ref="A25:C25"/>
    <mergeCell ref="BK10:BT10"/>
    <mergeCell ref="BK11:BT11"/>
    <mergeCell ref="BK12:BT12"/>
    <mergeCell ref="AS20:AW20"/>
    <mergeCell ref="AS21:AW21"/>
    <mergeCell ref="AS18:AW18"/>
    <mergeCell ref="AS19:AW19"/>
    <mergeCell ref="BK21:BT21"/>
    <mergeCell ref="BK22:BT22"/>
    <mergeCell ref="BK13:BT13"/>
    <mergeCell ref="BK14:BT14"/>
    <mergeCell ref="BK15:BT15"/>
    <mergeCell ref="BK16:BT16"/>
    <mergeCell ref="BK17:BT17"/>
    <mergeCell ref="BF2:BK2"/>
    <mergeCell ref="BF4:BK4"/>
    <mergeCell ref="BF6:BK6"/>
    <mergeCell ref="AS11:AW11"/>
    <mergeCell ref="BA9:BE10"/>
    <mergeCell ref="AS15:AW15"/>
    <mergeCell ref="BK18:BT18"/>
    <mergeCell ref="BK19:BT19"/>
    <mergeCell ref="BK20:BT20"/>
    <mergeCell ref="AV4:BA5"/>
    <mergeCell ref="BM1:BT2"/>
    <mergeCell ref="BM3:BS4"/>
    <mergeCell ref="BM5:BS6"/>
    <mergeCell ref="AP8:AZ8"/>
    <mergeCell ref="BA8:BG8"/>
    <mergeCell ref="BI8:BT8"/>
    <mergeCell ref="BD7:BG7"/>
    <mergeCell ref="BK9:BT9"/>
    <mergeCell ref="AP3:AT3"/>
    <mergeCell ref="AP5:AT5"/>
    <mergeCell ref="AV2:BC3"/>
    <mergeCell ref="AS14:AW14"/>
    <mergeCell ref="AP9:AX10"/>
    <mergeCell ref="BF9:BG9"/>
    <mergeCell ref="AS41:AW41"/>
    <mergeCell ref="AS42:AW42"/>
    <mergeCell ref="AS43:AW43"/>
    <mergeCell ref="AS44:AW44"/>
    <mergeCell ref="AS45:AW45"/>
    <mergeCell ref="AS31:AW31"/>
    <mergeCell ref="AS24:AW24"/>
    <mergeCell ref="AS25:AW25"/>
    <mergeCell ref="AS26:AW26"/>
    <mergeCell ref="AS27:AW27"/>
    <mergeCell ref="AS29:AW29"/>
    <mergeCell ref="AS30:AW30"/>
    <mergeCell ref="AS28:AW28"/>
    <mergeCell ref="A27:C31"/>
    <mergeCell ref="AC11:AK12"/>
    <mergeCell ref="W12:AA12"/>
    <mergeCell ref="AS39:AW39"/>
    <mergeCell ref="AS32:AW32"/>
    <mergeCell ref="AS33:AW33"/>
    <mergeCell ref="AS34:AW34"/>
    <mergeCell ref="AS35:AW35"/>
    <mergeCell ref="AS37:AW37"/>
    <mergeCell ref="AS36:AW36"/>
    <mergeCell ref="AS38:AW38"/>
    <mergeCell ref="AS22:AW22"/>
    <mergeCell ref="AS23:AW23"/>
    <mergeCell ref="A21:C24"/>
    <mergeCell ref="AS12:AW12"/>
    <mergeCell ref="K21:Q21"/>
    <mergeCell ref="D21:J21"/>
    <mergeCell ref="AG21:AK21"/>
    <mergeCell ref="AD21:AF21"/>
    <mergeCell ref="K22:Q24"/>
    <mergeCell ref="D22:J24"/>
    <mergeCell ref="AD22:AE24"/>
    <mergeCell ref="AF22:AF24"/>
    <mergeCell ref="AG22:AK24"/>
    <mergeCell ref="AE1:AL1"/>
    <mergeCell ref="G7:R8"/>
    <mergeCell ref="G9:Q10"/>
    <mergeCell ref="AC7:AL8"/>
    <mergeCell ref="AC9:AK10"/>
    <mergeCell ref="E3:J5"/>
    <mergeCell ref="K3:L5"/>
    <mergeCell ref="Z3:AA5"/>
    <mergeCell ref="AB3:AC5"/>
    <mergeCell ref="AD3:AH5"/>
    <mergeCell ref="M3:Y5"/>
    <mergeCell ref="A10:E10"/>
    <mergeCell ref="A8:E8"/>
    <mergeCell ref="W10:AA10"/>
    <mergeCell ref="W8:AA8"/>
    <mergeCell ref="AY9:AZ9"/>
    <mergeCell ref="P48:Y48"/>
    <mergeCell ref="M48:O48"/>
    <mergeCell ref="J48:L48"/>
    <mergeCell ref="G48:I48"/>
    <mergeCell ref="D48:F48"/>
    <mergeCell ref="M49:O51"/>
    <mergeCell ref="J49:L51"/>
    <mergeCell ref="G49:I51"/>
    <mergeCell ref="D49:F51"/>
    <mergeCell ref="W49:Y51"/>
    <mergeCell ref="V49:V51"/>
    <mergeCell ref="T49:T51"/>
    <mergeCell ref="R49:R51"/>
    <mergeCell ref="P49:P51"/>
    <mergeCell ref="U49:U51"/>
    <mergeCell ref="S49:S51"/>
    <mergeCell ref="Q49:Q51"/>
    <mergeCell ref="AQ42:AQ46"/>
    <mergeCell ref="AS16:AW16"/>
    <mergeCell ref="AS17:AW17"/>
    <mergeCell ref="AS13:AW13"/>
    <mergeCell ref="AS46:AW46"/>
    <mergeCell ref="AS40:AW40"/>
  </mergeCells>
  <phoneticPr fontId="23"/>
  <dataValidations count="2">
    <dataValidation imeMode="off" allowBlank="1" showInputMessage="1" showErrorMessage="1" sqref="Q25:Q26 O25:O26 M25:M26 I26 G26 E26 H32:H34 J32:J34 L32:L34 AF36 N35:R36 X35:AB36 AH36 AJ36" xr:uid="{00000000-0002-0000-0900-000000000000}"/>
    <dataValidation imeMode="hiragana" allowBlank="1" showInputMessage="1" showErrorMessage="1" sqref="BM3:BS6 BM1:BT2 AW2:BA3 BB2:BC5 AV2:AV4" xr:uid="{00000000-0002-0000-0900-000001000000}"/>
  </dataValidations>
  <pageMargins left="0.72" right="0.39370078740157483" top="0.39370078740157483" bottom="0.39370078740157483" header="0" footer="0"/>
  <pageSetup paperSize="8" scale="9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BV87"/>
  <sheetViews>
    <sheetView view="pageBreakPreview" zoomScaleNormal="100" zoomScaleSheetLayoutView="100" workbookViewId="0">
      <selection activeCell="B23" sqref="B23:F23"/>
    </sheetView>
  </sheetViews>
  <sheetFormatPr defaultRowHeight="12"/>
  <cols>
    <col min="1" max="1" width="3.6640625" customWidth="1"/>
    <col min="2" max="21" width="2.6640625" customWidth="1"/>
    <col min="22" max="22" width="2" customWidth="1"/>
    <col min="23" max="23" width="2.6640625" customWidth="1"/>
    <col min="24" max="24" width="0.88671875" customWidth="1"/>
    <col min="25" max="25" width="2.6640625" customWidth="1"/>
    <col min="26" max="26" width="0.88671875" customWidth="1"/>
    <col min="27" max="27" width="2.6640625" customWidth="1"/>
    <col min="28" max="28" width="2" customWidth="1"/>
    <col min="29" max="29" width="2.6640625" customWidth="1"/>
    <col min="30" max="30" width="0.88671875" customWidth="1"/>
    <col min="31" max="31" width="2.6640625" customWidth="1"/>
    <col min="32" max="32" width="0.88671875" customWidth="1"/>
    <col min="33" max="33" width="2.6640625" customWidth="1"/>
    <col min="34" max="34" width="2.33203125" customWidth="1"/>
    <col min="35" max="35" width="2" customWidth="1"/>
    <col min="36" max="36" width="2.6640625" customWidth="1"/>
    <col min="37" max="37" width="0.88671875" customWidth="1"/>
    <col min="38" max="38" width="2.6640625" customWidth="1"/>
    <col min="39" max="39" width="0.88671875" customWidth="1"/>
    <col min="40" max="47" width="2.6640625" customWidth="1"/>
    <col min="48" max="49" width="0.88671875" customWidth="1"/>
    <col min="50" max="50" width="20.6640625" customWidth="1"/>
    <col min="51" max="52" width="0.88671875" customWidth="1"/>
    <col min="53" max="60" width="5.6640625" customWidth="1"/>
    <col min="61" max="61" width="0.88671875" customWidth="1"/>
    <col min="62" max="62" width="2.6640625" customWidth="1"/>
    <col min="63" max="63" width="0.88671875" customWidth="1"/>
    <col min="64" max="74" width="2.6640625" customWidth="1"/>
    <col min="75" max="78" width="0.88671875" customWidth="1"/>
    <col min="79" max="80" width="2.6640625" customWidth="1"/>
  </cols>
  <sheetData>
    <row r="1" spans="1:74" ht="20.100000000000001" customHeight="1">
      <c r="A1" s="13" t="s">
        <v>257</v>
      </c>
      <c r="B1" s="29"/>
      <c r="C1" s="29"/>
      <c r="D1" s="14"/>
      <c r="E1" s="29"/>
      <c r="F1" s="29"/>
      <c r="G1" s="29"/>
      <c r="H1" s="30"/>
      <c r="AH1" s="623" t="str">
        <f>IF(初期入力!$E$11="","",初期入力!$E$11)</f>
        <v/>
      </c>
      <c r="AI1" s="623"/>
      <c r="AJ1" s="623"/>
      <c r="AK1" s="623"/>
      <c r="AL1" s="623"/>
      <c r="AM1" s="623"/>
      <c r="AN1" s="623"/>
      <c r="AO1" s="623"/>
      <c r="AP1" s="623"/>
      <c r="AQ1" s="623"/>
      <c r="AR1" s="57"/>
      <c r="AS1" s="57"/>
      <c r="AV1" s="42"/>
    </row>
    <row r="2" spans="1:74" ht="12" customHeight="1">
      <c r="AH2" s="33"/>
    </row>
    <row r="3" spans="1:74" ht="12" customHeight="1">
      <c r="F3" s="56"/>
      <c r="G3" s="56"/>
      <c r="H3" s="56"/>
      <c r="I3" s="56"/>
      <c r="J3" s="56"/>
      <c r="K3" s="56"/>
      <c r="L3" s="56"/>
      <c r="M3" s="56"/>
      <c r="N3" s="56"/>
      <c r="O3" s="1090" t="s">
        <v>490</v>
      </c>
      <c r="P3" s="1090"/>
      <c r="Q3" s="1201" t="s">
        <v>491</v>
      </c>
      <c r="R3" s="1201"/>
      <c r="S3" s="1201"/>
      <c r="T3" s="1201"/>
      <c r="U3" s="1201"/>
      <c r="V3" s="1201"/>
      <c r="W3" s="1201"/>
      <c r="X3" s="1201"/>
      <c r="Y3" s="1201"/>
      <c r="Z3" s="56"/>
      <c r="AA3" s="56"/>
      <c r="AB3" s="56"/>
      <c r="AC3" s="1204" t="s">
        <v>494</v>
      </c>
      <c r="AD3" s="1204"/>
      <c r="AE3" s="1204"/>
      <c r="AF3" s="56"/>
      <c r="AG3" s="56"/>
      <c r="AH3" s="56"/>
    </row>
    <row r="4" spans="1:74" ht="12" customHeight="1">
      <c r="F4" s="56"/>
      <c r="G4" s="1089" t="s">
        <v>489</v>
      </c>
      <c r="H4" s="1089"/>
      <c r="I4" s="1089"/>
      <c r="J4" s="1089"/>
      <c r="K4" s="1089"/>
      <c r="L4" s="1089"/>
      <c r="M4" s="1089"/>
      <c r="N4" s="1089"/>
      <c r="O4" s="1090"/>
      <c r="P4" s="1090"/>
      <c r="Q4" s="1201"/>
      <c r="R4" s="1201"/>
      <c r="S4" s="1201"/>
      <c r="T4" s="1201"/>
      <c r="U4" s="1201"/>
      <c r="V4" s="1201"/>
      <c r="W4" s="1201"/>
      <c r="X4" s="1201"/>
      <c r="Y4" s="1201"/>
      <c r="Z4" s="56"/>
      <c r="AA4" s="1089" t="s">
        <v>493</v>
      </c>
      <c r="AB4" s="1089"/>
      <c r="AC4" s="1204"/>
      <c r="AD4" s="1204"/>
      <c r="AE4" s="1204"/>
      <c r="AF4" s="1203" t="s">
        <v>495</v>
      </c>
      <c r="AG4" s="1203"/>
      <c r="AH4" s="1203"/>
      <c r="AI4" s="1203"/>
      <c r="AJ4" s="1203"/>
      <c r="AK4" s="1203"/>
      <c r="AL4" s="1203"/>
    </row>
    <row r="5" spans="1:74" ht="12" customHeight="1">
      <c r="F5" s="56"/>
      <c r="G5" s="1089"/>
      <c r="H5" s="1089"/>
      <c r="I5" s="1089"/>
      <c r="J5" s="1089"/>
      <c r="K5" s="1089"/>
      <c r="L5" s="1089"/>
      <c r="M5" s="1089"/>
      <c r="N5" s="1089"/>
      <c r="O5" s="1090"/>
      <c r="P5" s="1090"/>
      <c r="Q5" s="1200" t="s">
        <v>492</v>
      </c>
      <c r="R5" s="1200"/>
      <c r="S5" s="1200"/>
      <c r="T5" s="1200"/>
      <c r="U5" s="1200"/>
      <c r="V5" s="1200"/>
      <c r="W5" s="1200"/>
      <c r="X5" s="1200"/>
      <c r="Y5" s="1200"/>
      <c r="Z5" s="56"/>
      <c r="AA5" s="1089"/>
      <c r="AB5" s="1089"/>
      <c r="AC5" s="1204"/>
      <c r="AD5" s="1204"/>
      <c r="AE5" s="1204"/>
      <c r="AF5" s="1203"/>
      <c r="AG5" s="1203"/>
      <c r="AH5" s="1203"/>
      <c r="AI5" s="1203"/>
      <c r="AJ5" s="1203"/>
      <c r="AK5" s="1203"/>
      <c r="AL5" s="1203"/>
    </row>
    <row r="6" spans="1:74" ht="12" customHeight="1">
      <c r="B6" s="19"/>
      <c r="C6" s="19"/>
      <c r="D6" s="19"/>
      <c r="E6" s="19"/>
      <c r="F6" s="19"/>
      <c r="G6" s="19"/>
      <c r="H6" s="19"/>
      <c r="I6" s="19"/>
      <c r="J6" s="28"/>
      <c r="K6" s="19"/>
      <c r="L6" s="19"/>
      <c r="M6" s="19"/>
      <c r="N6" s="19"/>
      <c r="O6" s="1090"/>
      <c r="P6" s="1090"/>
      <c r="Q6" s="1200"/>
      <c r="R6" s="1200"/>
      <c r="S6" s="1200"/>
      <c r="T6" s="1200"/>
      <c r="U6" s="1200"/>
      <c r="V6" s="1200"/>
      <c r="W6" s="1200"/>
      <c r="X6" s="1200"/>
      <c r="Y6" s="1200"/>
      <c r="Z6" s="56"/>
      <c r="AA6" s="56"/>
      <c r="AB6" s="19"/>
      <c r="AC6" s="1204"/>
      <c r="AD6" s="1204"/>
      <c r="AE6" s="1204"/>
      <c r="AF6" s="27"/>
      <c r="AG6" s="27"/>
      <c r="AK6" s="19"/>
      <c r="AL6" s="19"/>
      <c r="AM6" s="19"/>
      <c r="AO6" s="19"/>
      <c r="AP6" s="18"/>
      <c r="AR6" s="18"/>
      <c r="BO6" s="618" t="s">
        <v>810</v>
      </c>
      <c r="BP6" s="618"/>
      <c r="BQ6" s="443"/>
      <c r="BR6" t="s">
        <v>442</v>
      </c>
      <c r="BS6" s="443"/>
      <c r="BT6" t="s">
        <v>443</v>
      </c>
      <c r="BU6" s="443"/>
      <c r="BV6" s="40" t="s">
        <v>444</v>
      </c>
    </row>
    <row r="7" spans="1:74" ht="12" customHeight="1">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R7" s="18"/>
      <c r="AS7" s="18"/>
      <c r="AT7" s="18"/>
      <c r="AV7" s="41" t="s">
        <v>118</v>
      </c>
      <c r="AW7" s="41"/>
      <c r="AX7" s="41"/>
    </row>
    <row r="8" spans="1:74" ht="15.9" customHeight="1">
      <c r="A8" s="618" t="s">
        <v>486</v>
      </c>
      <c r="B8" s="618"/>
      <c r="C8" s="618"/>
      <c r="D8" s="618"/>
      <c r="E8" s="618"/>
      <c r="F8" s="1083" t="str">
        <f>IF(初期入力!$E$70="","",初期入力!$E$70)</f>
        <v/>
      </c>
      <c r="G8" s="1083"/>
      <c r="H8" s="1083"/>
      <c r="I8" s="1083"/>
      <c r="J8" s="1083"/>
      <c r="K8" s="1083"/>
      <c r="L8" s="1083"/>
      <c r="M8" s="1083"/>
      <c r="N8" s="1083"/>
      <c r="O8" s="1083"/>
      <c r="P8" s="1083"/>
      <c r="Q8" s="1083"/>
      <c r="R8" s="18"/>
      <c r="S8" s="18"/>
      <c r="T8" s="18"/>
      <c r="U8" s="18"/>
      <c r="V8" s="18"/>
      <c r="W8" s="18"/>
      <c r="X8" s="933" t="s">
        <v>488</v>
      </c>
      <c r="Y8" s="933"/>
      <c r="Z8" s="933"/>
      <c r="AA8" s="933"/>
      <c r="AB8" s="933"/>
      <c r="AC8" s="933"/>
      <c r="AD8" s="18"/>
      <c r="AE8" s="1086" t="str">
        <f>IF(初期入力!$E$17="","",初期入力!$E$17)</f>
        <v/>
      </c>
      <c r="AF8" s="1086"/>
      <c r="AG8" s="1086"/>
      <c r="AH8" s="1086"/>
      <c r="AI8" s="1086"/>
      <c r="AJ8" s="1086"/>
      <c r="AK8" s="1086"/>
      <c r="AL8" s="1086"/>
      <c r="AM8" s="1086"/>
      <c r="AN8" s="1086"/>
      <c r="AO8" s="1086"/>
      <c r="AP8" s="1086"/>
      <c r="AQ8" s="1086"/>
      <c r="AR8" s="18"/>
      <c r="AS8" s="18"/>
      <c r="AT8" s="18"/>
      <c r="AV8" s="1063" t="s">
        <v>258</v>
      </c>
      <c r="AW8" s="1064"/>
      <c r="AX8" s="1064"/>
      <c r="AY8" s="1064"/>
      <c r="AZ8" s="1064"/>
      <c r="BA8" s="1064"/>
      <c r="BB8" s="1064"/>
      <c r="BC8" s="1064"/>
      <c r="BD8" s="1064"/>
      <c r="BE8" s="1064"/>
      <c r="BF8" s="1064"/>
      <c r="BG8" s="1064"/>
      <c r="BH8" s="1065"/>
      <c r="BI8" s="1"/>
      <c r="BJ8" s="1124" t="s">
        <v>121</v>
      </c>
      <c r="BK8" s="1125"/>
      <c r="BL8" s="1125"/>
      <c r="BM8" s="1125"/>
      <c r="BN8" s="1125"/>
      <c r="BO8" s="1125"/>
      <c r="BP8" s="1125"/>
      <c r="BQ8" s="1125"/>
      <c r="BR8" s="1125"/>
      <c r="BS8" s="1125"/>
      <c r="BT8" s="1125"/>
      <c r="BU8" s="1125"/>
      <c r="BV8" s="1126"/>
    </row>
    <row r="9" spans="1:74" ht="15.9" customHeight="1">
      <c r="A9" s="618"/>
      <c r="B9" s="618"/>
      <c r="C9" s="618"/>
      <c r="D9" s="618"/>
      <c r="E9" s="618"/>
      <c r="F9" s="1083"/>
      <c r="G9" s="1083"/>
      <c r="H9" s="1083"/>
      <c r="I9" s="1083"/>
      <c r="J9" s="1083"/>
      <c r="K9" s="1083"/>
      <c r="L9" s="1083"/>
      <c r="M9" s="1083"/>
      <c r="N9" s="1083"/>
      <c r="O9" s="1083"/>
      <c r="P9" s="1083"/>
      <c r="Q9" s="1083"/>
      <c r="R9" s="18"/>
      <c r="S9" s="18"/>
      <c r="T9" s="18"/>
      <c r="U9" s="18"/>
      <c r="V9" s="18"/>
      <c r="W9" s="18"/>
      <c r="X9" s="933"/>
      <c r="Y9" s="933"/>
      <c r="Z9" s="933"/>
      <c r="AA9" s="933"/>
      <c r="AB9" s="933"/>
      <c r="AC9" s="933"/>
      <c r="AD9" s="18"/>
      <c r="AE9" s="1086"/>
      <c r="AF9" s="1086"/>
      <c r="AG9" s="1086"/>
      <c r="AH9" s="1086"/>
      <c r="AI9" s="1086"/>
      <c r="AJ9" s="1086"/>
      <c r="AK9" s="1086"/>
      <c r="AL9" s="1086"/>
      <c r="AM9" s="1086"/>
      <c r="AN9" s="1086"/>
      <c r="AO9" s="1086"/>
      <c r="AP9" s="1086"/>
      <c r="AQ9" s="1086"/>
      <c r="AR9" s="33"/>
      <c r="AS9" s="18"/>
      <c r="AT9" s="18"/>
      <c r="AV9" s="236"/>
      <c r="AW9" s="245"/>
      <c r="AX9" s="247" t="s">
        <v>259</v>
      </c>
      <c r="AY9" s="245"/>
      <c r="AZ9" s="246"/>
      <c r="BA9" s="1019">
        <v>1</v>
      </c>
      <c r="BB9" s="1019">
        <v>2</v>
      </c>
      <c r="BC9" s="1019">
        <v>3</v>
      </c>
      <c r="BD9" s="1019">
        <v>4</v>
      </c>
      <c r="BE9" s="1019">
        <v>5</v>
      </c>
      <c r="BF9" s="1019">
        <v>6</v>
      </c>
      <c r="BG9" s="1019">
        <v>7</v>
      </c>
      <c r="BH9" s="1019">
        <v>8</v>
      </c>
      <c r="BI9" s="1"/>
      <c r="BJ9" s="300">
        <v>1</v>
      </c>
      <c r="BK9" s="425"/>
      <c r="BL9" s="1128" t="s">
        <v>260</v>
      </c>
      <c r="BM9" s="1128"/>
      <c r="BN9" s="1128"/>
      <c r="BO9" s="1128"/>
      <c r="BP9" s="1128"/>
      <c r="BQ9" s="1128"/>
      <c r="BR9" s="1128"/>
      <c r="BS9" s="1128"/>
      <c r="BT9" s="1128"/>
      <c r="BU9" s="1128"/>
      <c r="BV9" s="1129"/>
    </row>
    <row r="10" spans="1:74" ht="15.9" customHeight="1">
      <c r="A10" s="618" t="s">
        <v>487</v>
      </c>
      <c r="B10" s="618"/>
      <c r="C10" s="618"/>
      <c r="D10" s="618"/>
      <c r="E10" s="618"/>
      <c r="F10" s="1084" t="str">
        <f>IF(初期入力!$E$74="","",初期入力!$E$74)</f>
        <v/>
      </c>
      <c r="G10" s="1084"/>
      <c r="H10" s="1084"/>
      <c r="I10" s="1084"/>
      <c r="J10" s="1084"/>
      <c r="K10" s="1084"/>
      <c r="L10" s="1084"/>
      <c r="M10" s="1084"/>
      <c r="N10" s="1084"/>
      <c r="O10" s="1084"/>
      <c r="P10" s="1084"/>
      <c r="Q10" s="6"/>
      <c r="R10" s="18"/>
      <c r="S10" s="18"/>
      <c r="T10" s="18"/>
      <c r="U10" s="18"/>
      <c r="V10" s="18"/>
      <c r="W10" s="18"/>
      <c r="X10" s="933" t="s">
        <v>415</v>
      </c>
      <c r="Y10" s="933"/>
      <c r="Z10" s="933"/>
      <c r="AA10" s="933"/>
      <c r="AB10" s="933"/>
      <c r="AC10" s="933"/>
      <c r="AD10" s="18"/>
      <c r="AE10" s="1194" t="str">
        <f>IF(初期入力!$E$18="","",初期入力!$E$18)</f>
        <v/>
      </c>
      <c r="AF10" s="1194"/>
      <c r="AG10" s="1194"/>
      <c r="AH10" s="1194"/>
      <c r="AI10" s="1194"/>
      <c r="AJ10" s="1194"/>
      <c r="AK10" s="1194"/>
      <c r="AL10" s="1194"/>
      <c r="AM10" s="1194"/>
      <c r="AN10" s="1194"/>
      <c r="AO10" s="1194"/>
      <c r="AP10" s="1194"/>
      <c r="AQ10" s="6"/>
      <c r="AS10" s="18"/>
      <c r="AT10" s="18"/>
      <c r="AV10" s="37"/>
      <c r="AW10" s="1"/>
      <c r="AX10" s="248" t="s">
        <v>261</v>
      </c>
      <c r="AY10" s="1"/>
      <c r="AZ10" s="1"/>
      <c r="BA10" s="1019"/>
      <c r="BB10" s="1019"/>
      <c r="BC10" s="1019"/>
      <c r="BD10" s="1019"/>
      <c r="BE10" s="1019"/>
      <c r="BF10" s="1019"/>
      <c r="BG10" s="1019"/>
      <c r="BH10" s="654"/>
      <c r="BI10" s="1"/>
      <c r="BJ10" s="379">
        <v>2</v>
      </c>
      <c r="BK10" s="341"/>
      <c r="BL10" s="1121" t="s">
        <v>262</v>
      </c>
      <c r="BM10" s="1121"/>
      <c r="BN10" s="1121"/>
      <c r="BO10" s="1121"/>
      <c r="BP10" s="1121"/>
      <c r="BQ10" s="1121"/>
      <c r="BR10" s="1121"/>
      <c r="BS10" s="1121"/>
      <c r="BT10" s="1121"/>
      <c r="BU10" s="1121"/>
      <c r="BV10" s="1122"/>
    </row>
    <row r="11" spans="1:74" ht="15.9" customHeight="1">
      <c r="A11" s="618"/>
      <c r="B11" s="618"/>
      <c r="C11" s="618"/>
      <c r="D11" s="618"/>
      <c r="E11" s="618"/>
      <c r="F11" s="1085"/>
      <c r="G11" s="1085"/>
      <c r="H11" s="1085"/>
      <c r="I11" s="1085"/>
      <c r="J11" s="1085"/>
      <c r="K11" s="1085"/>
      <c r="L11" s="1085"/>
      <c r="M11" s="1085"/>
      <c r="N11" s="1085"/>
      <c r="O11" s="1085"/>
      <c r="P11" s="1085"/>
      <c r="Q11" s="7" t="s">
        <v>853</v>
      </c>
      <c r="R11" s="18"/>
      <c r="S11" s="18"/>
      <c r="T11" s="18"/>
      <c r="U11" s="18"/>
      <c r="V11" s="18"/>
      <c r="W11" s="18"/>
      <c r="X11" s="933"/>
      <c r="Y11" s="933"/>
      <c r="Z11" s="933"/>
      <c r="AA11" s="933"/>
      <c r="AB11" s="933"/>
      <c r="AC11" s="933"/>
      <c r="AD11" s="18"/>
      <c r="AE11" s="1195"/>
      <c r="AF11" s="1195"/>
      <c r="AG11" s="1195"/>
      <c r="AH11" s="1195"/>
      <c r="AI11" s="1195"/>
      <c r="AJ11" s="1195"/>
      <c r="AK11" s="1195"/>
      <c r="AL11" s="1195"/>
      <c r="AM11" s="1195"/>
      <c r="AN11" s="1195"/>
      <c r="AO11" s="1195"/>
      <c r="AP11" s="1195"/>
      <c r="AQ11" s="231" t="s">
        <v>854</v>
      </c>
      <c r="AS11" s="18"/>
      <c r="AT11" s="18"/>
      <c r="AV11" s="367"/>
      <c r="AW11" s="368"/>
      <c r="AX11" s="374" t="s">
        <v>263</v>
      </c>
      <c r="AY11" s="368"/>
      <c r="AZ11" s="369"/>
      <c r="BA11" s="414"/>
      <c r="BB11" s="414"/>
      <c r="BC11" s="414"/>
      <c r="BD11" s="414"/>
      <c r="BE11" s="414"/>
      <c r="BF11" s="414"/>
      <c r="BG11" s="414"/>
      <c r="BH11" s="414"/>
      <c r="BI11" s="1"/>
      <c r="BJ11" s="379">
        <v>3</v>
      </c>
      <c r="BK11" s="341"/>
      <c r="BL11" s="1121" t="s">
        <v>264</v>
      </c>
      <c r="BM11" s="1121"/>
      <c r="BN11" s="1121"/>
      <c r="BO11" s="1121"/>
      <c r="BP11" s="1121"/>
      <c r="BQ11" s="1121"/>
      <c r="BR11" s="1121"/>
      <c r="BS11" s="1121"/>
      <c r="BT11" s="1121"/>
      <c r="BU11" s="1121"/>
      <c r="BV11" s="1122"/>
    </row>
    <row r="12" spans="1:74" ht="15.9" customHeight="1">
      <c r="B12" s="18"/>
      <c r="C12" s="18"/>
      <c r="D12" s="18"/>
      <c r="E12" s="18"/>
      <c r="F12" s="18"/>
      <c r="G12" s="18"/>
      <c r="H12" s="18"/>
      <c r="I12" s="18"/>
      <c r="J12" s="18"/>
      <c r="K12" s="18"/>
      <c r="L12" s="18"/>
      <c r="M12" s="18"/>
      <c r="N12" s="18"/>
      <c r="O12" s="18"/>
      <c r="P12" s="18"/>
      <c r="Q12" s="18"/>
      <c r="R12" s="18"/>
      <c r="S12" s="18"/>
      <c r="T12" s="18"/>
      <c r="U12" s="18"/>
      <c r="V12" s="18"/>
      <c r="W12" s="18"/>
      <c r="X12" s="933" t="s">
        <v>816</v>
      </c>
      <c r="Y12" s="933"/>
      <c r="Z12" s="933"/>
      <c r="AA12" s="933"/>
      <c r="AB12" s="933"/>
      <c r="AC12" s="933"/>
      <c r="AD12" s="18"/>
      <c r="AE12" s="1192" t="str">
        <f>IF(初期入力!$E$15="","",初期入力!$E$15)</f>
        <v/>
      </c>
      <c r="AF12" s="1192"/>
      <c r="AG12" s="1192"/>
      <c r="AH12" s="1192"/>
      <c r="AI12" s="1192"/>
      <c r="AJ12" s="1192"/>
      <c r="AK12" s="1192"/>
      <c r="AL12" s="1192"/>
      <c r="AM12" s="1192"/>
      <c r="AN12" s="1192"/>
      <c r="AO12" s="1192"/>
      <c r="AP12" s="1192"/>
      <c r="AQ12" s="1192"/>
      <c r="AS12" s="18"/>
      <c r="AT12" s="18"/>
      <c r="AV12" s="370"/>
      <c r="AW12" s="371"/>
      <c r="AX12" s="359" t="s">
        <v>265</v>
      </c>
      <c r="AY12" s="371"/>
      <c r="AZ12" s="371"/>
      <c r="BA12" s="415"/>
      <c r="BB12" s="415"/>
      <c r="BC12" s="415"/>
      <c r="BD12" s="415"/>
      <c r="BE12" s="415"/>
      <c r="BF12" s="415"/>
      <c r="BG12" s="415"/>
      <c r="BH12" s="415"/>
      <c r="BI12" s="1"/>
      <c r="BJ12" s="379">
        <v>4</v>
      </c>
      <c r="BK12" s="341"/>
      <c r="BL12" s="1121" t="s">
        <v>266</v>
      </c>
      <c r="BM12" s="1121"/>
      <c r="BN12" s="1121"/>
      <c r="BO12" s="1121"/>
      <c r="BP12" s="1121"/>
      <c r="BQ12" s="1121"/>
      <c r="BR12" s="1121"/>
      <c r="BS12" s="1121"/>
      <c r="BT12" s="1121"/>
      <c r="BU12" s="1121"/>
      <c r="BV12" s="1122"/>
    </row>
    <row r="13" spans="1:74" ht="15.9" customHeight="1">
      <c r="B13" s="18"/>
      <c r="C13" s="18"/>
      <c r="D13" s="18"/>
      <c r="E13" s="18"/>
      <c r="F13" s="18"/>
      <c r="G13" s="18"/>
      <c r="H13" s="18"/>
      <c r="I13" s="18"/>
      <c r="J13" s="18"/>
      <c r="K13" s="18"/>
      <c r="L13" s="18"/>
      <c r="M13" s="18"/>
      <c r="N13" s="18"/>
      <c r="O13" s="18"/>
      <c r="P13" s="18"/>
      <c r="Q13" s="18"/>
      <c r="R13" s="18"/>
      <c r="S13" s="18"/>
      <c r="T13" s="18"/>
      <c r="U13" s="18"/>
      <c r="V13" s="18"/>
      <c r="W13" s="18"/>
      <c r="X13" s="933"/>
      <c r="Y13" s="933"/>
      <c r="Z13" s="933"/>
      <c r="AA13" s="933"/>
      <c r="AB13" s="933"/>
      <c r="AC13" s="933"/>
      <c r="AD13" s="18"/>
      <c r="AE13" s="1193"/>
      <c r="AF13" s="1193"/>
      <c r="AG13" s="1193"/>
      <c r="AH13" s="1193"/>
      <c r="AI13" s="1193"/>
      <c r="AJ13" s="1193"/>
      <c r="AK13" s="1193"/>
      <c r="AL13" s="1193"/>
      <c r="AM13" s="1193"/>
      <c r="AN13" s="1193"/>
      <c r="AO13" s="1193"/>
      <c r="AP13" s="1193"/>
      <c r="AQ13" s="1193"/>
      <c r="AS13" s="18"/>
      <c r="AT13" s="18"/>
      <c r="AV13" s="370"/>
      <c r="AW13" s="371"/>
      <c r="AX13" s="359" t="s">
        <v>267</v>
      </c>
      <c r="AY13" s="371"/>
      <c r="AZ13" s="416"/>
      <c r="BA13" s="415"/>
      <c r="BB13" s="415"/>
      <c r="BC13" s="415"/>
      <c r="BD13" s="415"/>
      <c r="BE13" s="415"/>
      <c r="BF13" s="415"/>
      <c r="BG13" s="415"/>
      <c r="BH13" s="415"/>
      <c r="BI13" s="1"/>
      <c r="BJ13" s="379">
        <v>5</v>
      </c>
      <c r="BK13" s="341"/>
      <c r="BL13" s="1121" t="s">
        <v>268</v>
      </c>
      <c r="BM13" s="1121"/>
      <c r="BN13" s="1121"/>
      <c r="BO13" s="1121"/>
      <c r="BP13" s="1121"/>
      <c r="BQ13" s="1121"/>
      <c r="BR13" s="1121"/>
      <c r="BS13" s="1121"/>
      <c r="BT13" s="1121"/>
      <c r="BU13" s="1121"/>
      <c r="BV13" s="1122"/>
    </row>
    <row r="14" spans="1:74" ht="15.9" customHeight="1">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K14" s="18"/>
      <c r="AL14" s="18"/>
      <c r="AM14" s="18"/>
      <c r="AN14" s="18"/>
      <c r="AO14" s="18"/>
      <c r="AP14" s="18"/>
      <c r="AR14" s="18"/>
      <c r="AS14" s="18"/>
      <c r="AT14" s="18"/>
      <c r="AV14" s="370"/>
      <c r="AW14" s="371"/>
      <c r="AX14" s="359" t="s">
        <v>269</v>
      </c>
      <c r="AY14" s="371"/>
      <c r="AZ14" s="371"/>
      <c r="BA14" s="415"/>
      <c r="BB14" s="415"/>
      <c r="BC14" s="415"/>
      <c r="BD14" s="415"/>
      <c r="BE14" s="415"/>
      <c r="BF14" s="415"/>
      <c r="BG14" s="415"/>
      <c r="BH14" s="415"/>
      <c r="BI14" s="1"/>
      <c r="BJ14" s="379">
        <v>6</v>
      </c>
      <c r="BK14" s="341"/>
      <c r="BL14" s="1121" t="s">
        <v>270</v>
      </c>
      <c r="BM14" s="1121"/>
      <c r="BN14" s="1121"/>
      <c r="BO14" s="1121"/>
      <c r="BP14" s="1121"/>
      <c r="BQ14" s="1121"/>
      <c r="BR14" s="1121"/>
      <c r="BS14" s="1121"/>
      <c r="BT14" s="1121"/>
      <c r="BU14" s="1121"/>
      <c r="BV14" s="1122"/>
    </row>
    <row r="15" spans="1:74" ht="15.9" customHeight="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K15" s="18"/>
      <c r="AL15" s="18"/>
      <c r="AM15" s="18"/>
      <c r="AN15" s="18"/>
      <c r="AO15" s="18"/>
      <c r="AP15" s="18"/>
      <c r="AR15" s="18"/>
      <c r="AS15" s="18"/>
      <c r="AT15" s="18"/>
      <c r="AV15" s="370"/>
      <c r="AW15" s="371"/>
      <c r="AX15" s="359" t="s">
        <v>271</v>
      </c>
      <c r="AY15" s="371"/>
      <c r="AZ15" s="416"/>
      <c r="BA15" s="415"/>
      <c r="BB15" s="415"/>
      <c r="BC15" s="415"/>
      <c r="BD15" s="415"/>
      <c r="BE15" s="415"/>
      <c r="BF15" s="415"/>
      <c r="BG15" s="415"/>
      <c r="BH15" s="415"/>
      <c r="BI15" s="1"/>
      <c r="BJ15" s="379">
        <v>7</v>
      </c>
      <c r="BK15" s="341"/>
      <c r="BL15" s="1121" t="s">
        <v>272</v>
      </c>
      <c r="BM15" s="1121"/>
      <c r="BN15" s="1121"/>
      <c r="BO15" s="1121"/>
      <c r="BP15" s="1121"/>
      <c r="BQ15" s="1121"/>
      <c r="BR15" s="1121"/>
      <c r="BS15" s="1121"/>
      <c r="BT15" s="1121"/>
      <c r="BU15" s="1121"/>
      <c r="BV15" s="1122"/>
    </row>
    <row r="16" spans="1:74" ht="15.9" customHeight="1">
      <c r="B16" s="31"/>
      <c r="C16" s="35" t="s">
        <v>139</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3"/>
      <c r="AI16" s="33"/>
      <c r="AJ16" s="33"/>
      <c r="AK16" s="31"/>
      <c r="AL16" s="31"/>
      <c r="AM16" s="31"/>
      <c r="AN16" s="31"/>
      <c r="AO16" s="31"/>
      <c r="AP16" s="31"/>
      <c r="AQ16" s="33"/>
      <c r="AR16" s="31"/>
      <c r="AS16" s="18"/>
      <c r="AT16" s="18"/>
      <c r="AV16" s="370"/>
      <c r="AW16" s="371"/>
      <c r="AX16" s="359" t="s">
        <v>273</v>
      </c>
      <c r="AY16" s="371"/>
      <c r="AZ16" s="371"/>
      <c r="BA16" s="415"/>
      <c r="BB16" s="415"/>
      <c r="BC16" s="415"/>
      <c r="BD16" s="415"/>
      <c r="BE16" s="415"/>
      <c r="BF16" s="415"/>
      <c r="BG16" s="415"/>
      <c r="BH16" s="415"/>
      <c r="BI16" s="1"/>
      <c r="BJ16" s="379">
        <v>8</v>
      </c>
      <c r="BK16" s="341"/>
      <c r="BL16" s="1121" t="s">
        <v>274</v>
      </c>
      <c r="BM16" s="1121"/>
      <c r="BN16" s="1121"/>
      <c r="BO16" s="1121"/>
      <c r="BP16" s="1121"/>
      <c r="BQ16" s="1121"/>
      <c r="BR16" s="1121"/>
      <c r="BS16" s="1121"/>
      <c r="BT16" s="1121"/>
      <c r="BU16" s="1121"/>
      <c r="BV16" s="1122"/>
    </row>
    <row r="17" spans="1:74" ht="15.9" customHeight="1">
      <c r="B17" s="31"/>
      <c r="C17" s="33" t="s">
        <v>142</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3"/>
      <c r="AI17" s="33"/>
      <c r="AJ17" s="33"/>
      <c r="AK17" s="31"/>
      <c r="AL17" s="31"/>
      <c r="AM17" s="31"/>
      <c r="AN17" s="31"/>
      <c r="AO17" s="31"/>
      <c r="AP17" s="31"/>
      <c r="AQ17" s="33"/>
      <c r="AR17" s="31"/>
      <c r="AS17" s="18"/>
      <c r="AT17" s="18"/>
      <c r="AV17" s="370"/>
      <c r="AW17" s="371"/>
      <c r="AX17" s="359" t="s">
        <v>275</v>
      </c>
      <c r="AY17" s="371"/>
      <c r="AZ17" s="416"/>
      <c r="BA17" s="415"/>
      <c r="BB17" s="415"/>
      <c r="BC17" s="415"/>
      <c r="BD17" s="415"/>
      <c r="BE17" s="415"/>
      <c r="BF17" s="415"/>
      <c r="BG17" s="415"/>
      <c r="BH17" s="415"/>
      <c r="BI17" s="1"/>
      <c r="BJ17" s="379">
        <v>9</v>
      </c>
      <c r="BK17" s="341"/>
      <c r="BL17" s="1121" t="s">
        <v>276</v>
      </c>
      <c r="BM17" s="1121"/>
      <c r="BN17" s="1121"/>
      <c r="BO17" s="1121"/>
      <c r="BP17" s="1121"/>
      <c r="BQ17" s="1121"/>
      <c r="BR17" s="1121"/>
      <c r="BS17" s="1121"/>
      <c r="BT17" s="1121"/>
      <c r="BU17" s="1121"/>
      <c r="BV17" s="1122"/>
    </row>
    <row r="18" spans="1:74" ht="15.9" customHeight="1">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R18" s="18"/>
      <c r="AS18" s="18"/>
      <c r="AT18" s="18"/>
      <c r="AV18" s="370"/>
      <c r="AW18" s="371"/>
      <c r="AX18" s="359" t="s">
        <v>277</v>
      </c>
      <c r="AY18" s="371"/>
      <c r="AZ18" s="371"/>
      <c r="BA18" s="415"/>
      <c r="BB18" s="415"/>
      <c r="BC18" s="415"/>
      <c r="BD18" s="415"/>
      <c r="BE18" s="415"/>
      <c r="BF18" s="415"/>
      <c r="BG18" s="415"/>
      <c r="BH18" s="415"/>
      <c r="BI18" s="1"/>
      <c r="BJ18" s="379">
        <v>10</v>
      </c>
      <c r="BK18" s="341"/>
      <c r="BL18" s="1121" t="s">
        <v>278</v>
      </c>
      <c r="BM18" s="1121"/>
      <c r="BN18" s="1121"/>
      <c r="BO18" s="1121"/>
      <c r="BP18" s="1121"/>
      <c r="BQ18" s="1121"/>
      <c r="BR18" s="1121"/>
      <c r="BS18" s="1121"/>
      <c r="BT18" s="1121"/>
      <c r="BU18" s="1121"/>
      <c r="BV18" s="1122"/>
    </row>
    <row r="19" spans="1:74" ht="15.9" customHeight="1">
      <c r="B19" s="18"/>
      <c r="C19" s="18"/>
      <c r="D19" s="18"/>
      <c r="E19" s="18"/>
      <c r="F19" s="18"/>
      <c r="G19" s="18"/>
      <c r="H19" s="18"/>
      <c r="I19" s="18"/>
      <c r="J19" s="18"/>
      <c r="K19" s="18"/>
      <c r="L19" s="18"/>
      <c r="M19" s="18"/>
      <c r="N19" s="18"/>
      <c r="O19" s="18"/>
      <c r="P19" s="18"/>
      <c r="Q19" s="18"/>
      <c r="R19" s="18"/>
      <c r="S19" s="34" t="s">
        <v>54</v>
      </c>
      <c r="T19" s="34"/>
      <c r="U19" s="34"/>
      <c r="V19" s="34"/>
      <c r="W19" s="18"/>
      <c r="X19" s="18"/>
      <c r="Y19" s="18"/>
      <c r="Z19" s="18"/>
      <c r="AA19" s="18"/>
      <c r="AB19" s="18"/>
      <c r="AC19" s="18"/>
      <c r="AD19" s="18"/>
      <c r="AE19" s="18"/>
      <c r="AF19" s="18"/>
      <c r="AG19" s="18"/>
      <c r="AH19" s="18"/>
      <c r="AI19" s="18"/>
      <c r="AJ19" s="18"/>
      <c r="AK19" s="18"/>
      <c r="AL19" s="18"/>
      <c r="AM19" s="18"/>
      <c r="AN19" s="18"/>
      <c r="AO19" s="18"/>
      <c r="AP19" s="18"/>
      <c r="AR19" s="18"/>
      <c r="AS19" s="18"/>
      <c r="AT19" s="18"/>
      <c r="AV19" s="370"/>
      <c r="AW19" s="371"/>
      <c r="AX19" s="359" t="s">
        <v>279</v>
      </c>
      <c r="AY19" s="371"/>
      <c r="AZ19" s="416"/>
      <c r="BA19" s="415"/>
      <c r="BB19" s="415"/>
      <c r="BC19" s="415"/>
      <c r="BD19" s="415"/>
      <c r="BE19" s="415"/>
      <c r="BF19" s="415"/>
      <c r="BG19" s="415"/>
      <c r="BH19" s="415"/>
      <c r="BI19" s="1"/>
      <c r="BJ19" s="379">
        <v>11</v>
      </c>
      <c r="BK19" s="341"/>
      <c r="BL19" s="1121" t="s">
        <v>280</v>
      </c>
      <c r="BM19" s="1121"/>
      <c r="BN19" s="1121"/>
      <c r="BO19" s="1121"/>
      <c r="BP19" s="1121"/>
      <c r="BQ19" s="1121"/>
      <c r="BR19" s="1121"/>
      <c r="BS19" s="1121"/>
      <c r="BT19" s="1121"/>
      <c r="BU19" s="1121"/>
      <c r="BV19" s="1122"/>
    </row>
    <row r="20" spans="1:74" ht="15.9" customHeight="1">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R20" s="18"/>
      <c r="AS20" s="18"/>
      <c r="AT20" s="18"/>
      <c r="AV20" s="370"/>
      <c r="AW20" s="371"/>
      <c r="AX20" s="359" t="s">
        <v>281</v>
      </c>
      <c r="AY20" s="371"/>
      <c r="AZ20" s="371"/>
      <c r="BA20" s="415"/>
      <c r="BB20" s="415"/>
      <c r="BC20" s="415"/>
      <c r="BD20" s="415"/>
      <c r="BE20" s="415"/>
      <c r="BF20" s="415"/>
      <c r="BG20" s="415"/>
      <c r="BH20" s="415"/>
      <c r="BI20" s="1"/>
      <c r="BJ20" s="379">
        <v>12</v>
      </c>
      <c r="BK20" s="341"/>
      <c r="BL20" s="1121" t="s">
        <v>282</v>
      </c>
      <c r="BM20" s="1121"/>
      <c r="BN20" s="1121"/>
      <c r="BO20" s="1121"/>
      <c r="BP20" s="1121"/>
      <c r="BQ20" s="1121"/>
      <c r="BR20" s="1121"/>
      <c r="BS20" s="1121"/>
      <c r="BT20" s="1121"/>
      <c r="BU20" s="1121"/>
      <c r="BV20" s="1122"/>
    </row>
    <row r="21" spans="1:74" ht="15.9" customHeight="1">
      <c r="AR21" s="18"/>
      <c r="AS21" s="18"/>
      <c r="AT21" s="18"/>
      <c r="AV21" s="370"/>
      <c r="AW21" s="371"/>
      <c r="AX21" s="359" t="s">
        <v>283</v>
      </c>
      <c r="AY21" s="371"/>
      <c r="AZ21" s="416"/>
      <c r="BA21" s="415"/>
      <c r="BB21" s="415"/>
      <c r="BC21" s="415"/>
      <c r="BD21" s="415"/>
      <c r="BE21" s="415"/>
      <c r="BF21" s="415"/>
      <c r="BG21" s="415"/>
      <c r="BH21" s="415"/>
      <c r="BI21" s="1"/>
      <c r="BJ21" s="379">
        <v>13</v>
      </c>
      <c r="BK21" s="341"/>
      <c r="BL21" s="1121" t="s">
        <v>284</v>
      </c>
      <c r="BM21" s="1121"/>
      <c r="BN21" s="1121"/>
      <c r="BO21" s="1121"/>
      <c r="BP21" s="1121"/>
      <c r="BQ21" s="1121"/>
      <c r="BR21" s="1121"/>
      <c r="BS21" s="1121"/>
      <c r="BT21" s="1121"/>
      <c r="BU21" s="1121"/>
      <c r="BV21" s="1122"/>
    </row>
    <row r="22" spans="1:74" ht="15.9" customHeight="1">
      <c r="A22" s="244" t="s">
        <v>259</v>
      </c>
      <c r="B22" s="1063" t="s">
        <v>285</v>
      </c>
      <c r="C22" s="1064"/>
      <c r="D22" s="1064"/>
      <c r="E22" s="1064"/>
      <c r="F22" s="1065"/>
      <c r="G22" s="1063" t="s">
        <v>286</v>
      </c>
      <c r="H22" s="1064"/>
      <c r="I22" s="1064"/>
      <c r="J22" s="1064"/>
      <c r="K22" s="1064"/>
      <c r="L22" s="1064"/>
      <c r="M22" s="1065"/>
      <c r="N22" s="1063" t="s">
        <v>157</v>
      </c>
      <c r="O22" s="1064"/>
      <c r="P22" s="1064"/>
      <c r="Q22" s="1064"/>
      <c r="R22" s="1065"/>
      <c r="S22" s="1063" t="s">
        <v>287</v>
      </c>
      <c r="T22" s="1064"/>
      <c r="U22" s="1065"/>
      <c r="V22" s="1063" t="s">
        <v>172</v>
      </c>
      <c r="W22" s="1064"/>
      <c r="X22" s="1064"/>
      <c r="Y22" s="1064"/>
      <c r="Z22" s="1064"/>
      <c r="AA22" s="1065"/>
      <c r="AB22" s="1063" t="s">
        <v>288</v>
      </c>
      <c r="AC22" s="1064"/>
      <c r="AD22" s="1064"/>
      <c r="AE22" s="1064"/>
      <c r="AF22" s="1064"/>
      <c r="AG22" s="1064"/>
      <c r="AH22" s="1064"/>
      <c r="AI22" s="1064"/>
      <c r="AJ22" s="1064"/>
      <c r="AK22" s="1064"/>
      <c r="AL22" s="1064"/>
      <c r="AM22" s="1064"/>
      <c r="AN22" s="1065"/>
      <c r="AO22" s="1063" t="s">
        <v>289</v>
      </c>
      <c r="AP22" s="1064"/>
      <c r="AQ22" s="1065"/>
      <c r="AR22" s="18"/>
      <c r="AS22" s="18"/>
      <c r="AT22" s="18"/>
      <c r="AV22" s="370"/>
      <c r="AW22" s="371"/>
      <c r="AX22" s="359" t="s">
        <v>290</v>
      </c>
      <c r="AY22" s="371"/>
      <c r="AZ22" s="371"/>
      <c r="BA22" s="415"/>
      <c r="BB22" s="415"/>
      <c r="BC22" s="415"/>
      <c r="BD22" s="415"/>
      <c r="BE22" s="415"/>
      <c r="BF22" s="415"/>
      <c r="BG22" s="415"/>
      <c r="BH22" s="415"/>
      <c r="BI22" s="1"/>
      <c r="BJ22" s="379">
        <v>14</v>
      </c>
      <c r="BK22" s="341"/>
      <c r="BL22" s="1121" t="s">
        <v>291</v>
      </c>
      <c r="BM22" s="1121"/>
      <c r="BN22" s="1121"/>
      <c r="BO22" s="1121"/>
      <c r="BP22" s="1121"/>
      <c r="BQ22" s="1121"/>
      <c r="BR22" s="1121"/>
      <c r="BS22" s="1121"/>
      <c r="BT22" s="1121"/>
      <c r="BU22" s="1121"/>
      <c r="BV22" s="1122"/>
    </row>
    <row r="23" spans="1:74" ht="15.9" customHeight="1">
      <c r="A23" s="420">
        <v>1</v>
      </c>
      <c r="B23" s="1199"/>
      <c r="C23" s="1199"/>
      <c r="D23" s="1199"/>
      <c r="E23" s="1199"/>
      <c r="F23" s="1199"/>
      <c r="G23" s="1199"/>
      <c r="H23" s="1199"/>
      <c r="I23" s="1199"/>
      <c r="J23" s="1199"/>
      <c r="K23" s="1199"/>
      <c r="L23" s="1199"/>
      <c r="M23" s="1199"/>
      <c r="N23" s="1199"/>
      <c r="O23" s="1199"/>
      <c r="P23" s="1199"/>
      <c r="Q23" s="1199"/>
      <c r="R23" s="1199"/>
      <c r="S23" s="1199"/>
      <c r="T23" s="1199"/>
      <c r="U23" s="1199"/>
      <c r="V23" s="349" t="s">
        <v>855</v>
      </c>
      <c r="W23" s="350"/>
      <c r="X23" s="343" t="s">
        <v>292</v>
      </c>
      <c r="Y23" s="350"/>
      <c r="Z23" s="343" t="s">
        <v>292</v>
      </c>
      <c r="AA23" s="350"/>
      <c r="AB23" s="349" t="s">
        <v>828</v>
      </c>
      <c r="AC23" s="350"/>
      <c r="AD23" s="343" t="s">
        <v>292</v>
      </c>
      <c r="AE23" s="350"/>
      <c r="AF23" s="343" t="s">
        <v>292</v>
      </c>
      <c r="AG23" s="350"/>
      <c r="AH23" s="343" t="s">
        <v>176</v>
      </c>
      <c r="AI23" s="350" t="s">
        <v>828</v>
      </c>
      <c r="AJ23" s="350"/>
      <c r="AK23" s="343" t="s">
        <v>292</v>
      </c>
      <c r="AL23" s="350"/>
      <c r="AM23" s="343" t="s">
        <v>292</v>
      </c>
      <c r="AN23" s="351"/>
      <c r="AO23" s="1202"/>
      <c r="AP23" s="1199"/>
      <c r="AQ23" s="1199"/>
      <c r="AR23" s="18"/>
      <c r="AS23" s="18"/>
      <c r="AT23" s="18"/>
      <c r="AV23" s="370"/>
      <c r="AW23" s="371"/>
      <c r="AX23" s="359" t="s">
        <v>293</v>
      </c>
      <c r="AY23" s="371"/>
      <c r="AZ23" s="416"/>
      <c r="BA23" s="415"/>
      <c r="BB23" s="415"/>
      <c r="BC23" s="415"/>
      <c r="BD23" s="415"/>
      <c r="BE23" s="415"/>
      <c r="BF23" s="415"/>
      <c r="BG23" s="415"/>
      <c r="BH23" s="415"/>
      <c r="BI23" s="1"/>
      <c r="BJ23" s="379">
        <v>15</v>
      </c>
      <c r="BK23" s="341"/>
      <c r="BL23" s="1121" t="s">
        <v>294</v>
      </c>
      <c r="BM23" s="1121"/>
      <c r="BN23" s="1121"/>
      <c r="BO23" s="1121"/>
      <c r="BP23" s="1121"/>
      <c r="BQ23" s="1121"/>
      <c r="BR23" s="1121"/>
      <c r="BS23" s="1121"/>
      <c r="BT23" s="1121"/>
      <c r="BU23" s="1121"/>
      <c r="BV23" s="1122"/>
    </row>
    <row r="24" spans="1:74" ht="15.9" customHeight="1">
      <c r="A24" s="421">
        <v>2</v>
      </c>
      <c r="B24" s="1191"/>
      <c r="C24" s="1191"/>
      <c r="D24" s="1191"/>
      <c r="E24" s="1191"/>
      <c r="F24" s="1191"/>
      <c r="G24" s="1191"/>
      <c r="H24" s="1191"/>
      <c r="I24" s="1191"/>
      <c r="J24" s="1191"/>
      <c r="K24" s="1191"/>
      <c r="L24" s="1191"/>
      <c r="M24" s="1191"/>
      <c r="N24" s="1191"/>
      <c r="O24" s="1191"/>
      <c r="P24" s="1191"/>
      <c r="Q24" s="1191"/>
      <c r="R24" s="1191"/>
      <c r="S24" s="1191"/>
      <c r="T24" s="1191"/>
      <c r="U24" s="1191"/>
      <c r="V24" s="356" t="s">
        <v>855</v>
      </c>
      <c r="W24" s="355"/>
      <c r="X24" s="338" t="s">
        <v>292</v>
      </c>
      <c r="Y24" s="355"/>
      <c r="Z24" s="338" t="s">
        <v>292</v>
      </c>
      <c r="AA24" s="357"/>
      <c r="AB24" s="356" t="s">
        <v>828</v>
      </c>
      <c r="AC24" s="355"/>
      <c r="AD24" s="338" t="s">
        <v>292</v>
      </c>
      <c r="AE24" s="355"/>
      <c r="AF24" s="338" t="s">
        <v>292</v>
      </c>
      <c r="AG24" s="355"/>
      <c r="AH24" s="338" t="s">
        <v>176</v>
      </c>
      <c r="AI24" s="355" t="s">
        <v>828</v>
      </c>
      <c r="AJ24" s="355"/>
      <c r="AK24" s="338" t="s">
        <v>292</v>
      </c>
      <c r="AL24" s="355"/>
      <c r="AM24" s="338" t="s">
        <v>292</v>
      </c>
      <c r="AN24" s="357"/>
      <c r="AO24" s="1196"/>
      <c r="AP24" s="1191"/>
      <c r="AQ24" s="1191"/>
      <c r="AR24" s="18"/>
      <c r="AS24" s="18"/>
      <c r="AT24" s="18"/>
      <c r="AV24" s="370"/>
      <c r="AW24" s="371"/>
      <c r="AX24" s="359" t="s">
        <v>135</v>
      </c>
      <c r="AY24" s="371"/>
      <c r="AZ24" s="371"/>
      <c r="BA24" s="415"/>
      <c r="BB24" s="415"/>
      <c r="BC24" s="415"/>
      <c r="BD24" s="415"/>
      <c r="BE24" s="415"/>
      <c r="BF24" s="415"/>
      <c r="BG24" s="415"/>
      <c r="BH24" s="415"/>
      <c r="BI24" s="1"/>
      <c r="BJ24" s="379">
        <v>16</v>
      </c>
      <c r="BK24" s="341"/>
      <c r="BL24" s="1121" t="s">
        <v>295</v>
      </c>
      <c r="BM24" s="1121"/>
      <c r="BN24" s="1121"/>
      <c r="BO24" s="1121"/>
      <c r="BP24" s="1121"/>
      <c r="BQ24" s="1121"/>
      <c r="BR24" s="1121"/>
      <c r="BS24" s="1121"/>
      <c r="BT24" s="1121"/>
      <c r="BU24" s="1121"/>
      <c r="BV24" s="1122"/>
    </row>
    <row r="25" spans="1:74" ht="15.9" customHeight="1">
      <c r="A25" s="421">
        <v>3</v>
      </c>
      <c r="B25" s="1191"/>
      <c r="C25" s="1191"/>
      <c r="D25" s="1191"/>
      <c r="E25" s="1191"/>
      <c r="F25" s="1191"/>
      <c r="G25" s="1191"/>
      <c r="H25" s="1191"/>
      <c r="I25" s="1191"/>
      <c r="J25" s="1191"/>
      <c r="K25" s="1191"/>
      <c r="L25" s="1191"/>
      <c r="M25" s="1191"/>
      <c r="N25" s="1191"/>
      <c r="O25" s="1191"/>
      <c r="P25" s="1191"/>
      <c r="Q25" s="1191"/>
      <c r="R25" s="1191"/>
      <c r="S25" s="1191"/>
      <c r="T25" s="1191"/>
      <c r="U25" s="1191"/>
      <c r="V25" s="356" t="s">
        <v>855</v>
      </c>
      <c r="W25" s="355"/>
      <c r="X25" s="338" t="s">
        <v>292</v>
      </c>
      <c r="Y25" s="355"/>
      <c r="Z25" s="338" t="s">
        <v>292</v>
      </c>
      <c r="AA25" s="357"/>
      <c r="AB25" s="356" t="s">
        <v>828</v>
      </c>
      <c r="AC25" s="355"/>
      <c r="AD25" s="338" t="s">
        <v>292</v>
      </c>
      <c r="AE25" s="355"/>
      <c r="AF25" s="338" t="s">
        <v>292</v>
      </c>
      <c r="AG25" s="355"/>
      <c r="AH25" s="338" t="s">
        <v>176</v>
      </c>
      <c r="AI25" s="355" t="s">
        <v>828</v>
      </c>
      <c r="AJ25" s="355"/>
      <c r="AK25" s="338" t="s">
        <v>292</v>
      </c>
      <c r="AL25" s="355"/>
      <c r="AM25" s="338" t="s">
        <v>292</v>
      </c>
      <c r="AN25" s="357"/>
      <c r="AO25" s="1196"/>
      <c r="AP25" s="1191"/>
      <c r="AQ25" s="1191"/>
      <c r="AR25" s="18"/>
      <c r="AS25" s="18"/>
      <c r="AT25" s="18"/>
      <c r="AV25" s="370"/>
      <c r="AW25" s="371"/>
      <c r="AX25" s="359" t="s">
        <v>190</v>
      </c>
      <c r="AY25" s="371"/>
      <c r="AZ25" s="416"/>
      <c r="BA25" s="415"/>
      <c r="BB25" s="415"/>
      <c r="BC25" s="415"/>
      <c r="BD25" s="415"/>
      <c r="BE25" s="415"/>
      <c r="BF25" s="415"/>
      <c r="BG25" s="415"/>
      <c r="BH25" s="415"/>
      <c r="BI25" s="1"/>
      <c r="BJ25" s="379">
        <v>17</v>
      </c>
      <c r="BK25" s="341"/>
      <c r="BL25" s="1121" t="s">
        <v>296</v>
      </c>
      <c r="BM25" s="1121"/>
      <c r="BN25" s="1121"/>
      <c r="BO25" s="1121"/>
      <c r="BP25" s="1121"/>
      <c r="BQ25" s="1121"/>
      <c r="BR25" s="1121"/>
      <c r="BS25" s="1121"/>
      <c r="BT25" s="1121"/>
      <c r="BU25" s="1121"/>
      <c r="BV25" s="1122"/>
    </row>
    <row r="26" spans="1:74" ht="15.9" customHeight="1">
      <c r="A26" s="421">
        <v>4</v>
      </c>
      <c r="B26" s="1191"/>
      <c r="C26" s="1191"/>
      <c r="D26" s="1191"/>
      <c r="E26" s="1191"/>
      <c r="F26" s="1191"/>
      <c r="G26" s="1191"/>
      <c r="H26" s="1191"/>
      <c r="I26" s="1191"/>
      <c r="J26" s="1191"/>
      <c r="K26" s="1191"/>
      <c r="L26" s="1191"/>
      <c r="M26" s="1191"/>
      <c r="N26" s="1191"/>
      <c r="O26" s="1191"/>
      <c r="P26" s="1191"/>
      <c r="Q26" s="1191"/>
      <c r="R26" s="1191"/>
      <c r="S26" s="1191"/>
      <c r="T26" s="1191"/>
      <c r="U26" s="1191"/>
      <c r="V26" s="356" t="s">
        <v>855</v>
      </c>
      <c r="W26" s="355"/>
      <c r="X26" s="338" t="s">
        <v>292</v>
      </c>
      <c r="Y26" s="355"/>
      <c r="Z26" s="338" t="s">
        <v>292</v>
      </c>
      <c r="AA26" s="357"/>
      <c r="AB26" s="356" t="s">
        <v>828</v>
      </c>
      <c r="AC26" s="355"/>
      <c r="AD26" s="338" t="s">
        <v>292</v>
      </c>
      <c r="AE26" s="355"/>
      <c r="AF26" s="338" t="s">
        <v>292</v>
      </c>
      <c r="AG26" s="355"/>
      <c r="AH26" s="338" t="s">
        <v>176</v>
      </c>
      <c r="AI26" s="355" t="s">
        <v>828</v>
      </c>
      <c r="AJ26" s="355"/>
      <c r="AK26" s="338" t="s">
        <v>292</v>
      </c>
      <c r="AL26" s="355"/>
      <c r="AM26" s="338" t="s">
        <v>292</v>
      </c>
      <c r="AN26" s="357"/>
      <c r="AO26" s="1196"/>
      <c r="AP26" s="1191"/>
      <c r="AQ26" s="1191"/>
      <c r="AR26" s="18"/>
      <c r="AS26" s="18"/>
      <c r="AT26" s="18"/>
      <c r="AV26" s="370"/>
      <c r="AW26" s="371"/>
      <c r="AX26" s="359" t="s">
        <v>158</v>
      </c>
      <c r="AY26" s="371"/>
      <c r="AZ26" s="371"/>
      <c r="BA26" s="415"/>
      <c r="BB26" s="415"/>
      <c r="BC26" s="415"/>
      <c r="BD26" s="415"/>
      <c r="BE26" s="415"/>
      <c r="BF26" s="415"/>
      <c r="BG26" s="415"/>
      <c r="BH26" s="415"/>
      <c r="BI26" s="1"/>
      <c r="BJ26" s="379">
        <v>18</v>
      </c>
      <c r="BK26" s="341"/>
      <c r="BL26" s="1121" t="s">
        <v>297</v>
      </c>
      <c r="BM26" s="1121"/>
      <c r="BN26" s="1121"/>
      <c r="BO26" s="1121"/>
      <c r="BP26" s="1121"/>
      <c r="BQ26" s="1121"/>
      <c r="BR26" s="1121"/>
      <c r="BS26" s="1121"/>
      <c r="BT26" s="1121"/>
      <c r="BU26" s="1121"/>
      <c r="BV26" s="1122"/>
    </row>
    <row r="27" spans="1:74" ht="15.9" customHeight="1">
      <c r="A27" s="421">
        <v>5</v>
      </c>
      <c r="B27" s="1191"/>
      <c r="C27" s="1191"/>
      <c r="D27" s="1191"/>
      <c r="E27" s="1191"/>
      <c r="F27" s="1191"/>
      <c r="G27" s="1191"/>
      <c r="H27" s="1191"/>
      <c r="I27" s="1191"/>
      <c r="J27" s="1191"/>
      <c r="K27" s="1191"/>
      <c r="L27" s="1191"/>
      <c r="M27" s="1191"/>
      <c r="N27" s="1191"/>
      <c r="O27" s="1191"/>
      <c r="P27" s="1191"/>
      <c r="Q27" s="1191"/>
      <c r="R27" s="1191"/>
      <c r="S27" s="1191"/>
      <c r="T27" s="1191"/>
      <c r="U27" s="1191"/>
      <c r="V27" s="356" t="s">
        <v>855</v>
      </c>
      <c r="W27" s="355"/>
      <c r="X27" s="338" t="s">
        <v>292</v>
      </c>
      <c r="Y27" s="355"/>
      <c r="Z27" s="338" t="s">
        <v>292</v>
      </c>
      <c r="AA27" s="357"/>
      <c r="AB27" s="356" t="s">
        <v>828</v>
      </c>
      <c r="AC27" s="355"/>
      <c r="AD27" s="338" t="s">
        <v>292</v>
      </c>
      <c r="AE27" s="355"/>
      <c r="AF27" s="338" t="s">
        <v>292</v>
      </c>
      <c r="AG27" s="355"/>
      <c r="AH27" s="338" t="s">
        <v>176</v>
      </c>
      <c r="AI27" s="355" t="s">
        <v>828</v>
      </c>
      <c r="AJ27" s="355"/>
      <c r="AK27" s="338" t="s">
        <v>292</v>
      </c>
      <c r="AL27" s="355"/>
      <c r="AM27" s="338" t="s">
        <v>292</v>
      </c>
      <c r="AN27" s="357"/>
      <c r="AO27" s="1196"/>
      <c r="AP27" s="1191"/>
      <c r="AQ27" s="1191"/>
      <c r="AR27" s="18"/>
      <c r="AS27" s="18"/>
      <c r="AT27" s="18"/>
      <c r="AV27" s="370"/>
      <c r="AW27" s="371"/>
      <c r="AX27" s="359" t="s">
        <v>298</v>
      </c>
      <c r="AY27" s="371"/>
      <c r="AZ27" s="416"/>
      <c r="BA27" s="415"/>
      <c r="BB27" s="415"/>
      <c r="BC27" s="415"/>
      <c r="BD27" s="415"/>
      <c r="BE27" s="415"/>
      <c r="BF27" s="415"/>
      <c r="BG27" s="415"/>
      <c r="BH27" s="415"/>
      <c r="BI27" s="1"/>
      <c r="BJ27" s="379">
        <v>19</v>
      </c>
      <c r="BK27" s="341"/>
      <c r="BL27" s="1121" t="s">
        <v>299</v>
      </c>
      <c r="BM27" s="1121"/>
      <c r="BN27" s="1121"/>
      <c r="BO27" s="1121"/>
      <c r="BP27" s="1121"/>
      <c r="BQ27" s="1121"/>
      <c r="BR27" s="1121"/>
      <c r="BS27" s="1121"/>
      <c r="BT27" s="1121"/>
      <c r="BU27" s="1121"/>
      <c r="BV27" s="1122"/>
    </row>
    <row r="28" spans="1:74" ht="15.9" customHeight="1">
      <c r="A28" s="421">
        <v>6</v>
      </c>
      <c r="B28" s="1191"/>
      <c r="C28" s="1191"/>
      <c r="D28" s="1191"/>
      <c r="E28" s="1191"/>
      <c r="F28" s="1191"/>
      <c r="G28" s="1191"/>
      <c r="H28" s="1191"/>
      <c r="I28" s="1191"/>
      <c r="J28" s="1191"/>
      <c r="K28" s="1191"/>
      <c r="L28" s="1191"/>
      <c r="M28" s="1191"/>
      <c r="N28" s="1191"/>
      <c r="O28" s="1191"/>
      <c r="P28" s="1191"/>
      <c r="Q28" s="1191"/>
      <c r="R28" s="1191"/>
      <c r="S28" s="1191"/>
      <c r="T28" s="1191"/>
      <c r="U28" s="1191"/>
      <c r="V28" s="356" t="s">
        <v>855</v>
      </c>
      <c r="W28" s="355"/>
      <c r="X28" s="338" t="s">
        <v>292</v>
      </c>
      <c r="Y28" s="355"/>
      <c r="Z28" s="338" t="s">
        <v>292</v>
      </c>
      <c r="AA28" s="357"/>
      <c r="AB28" s="356" t="s">
        <v>828</v>
      </c>
      <c r="AC28" s="355"/>
      <c r="AD28" s="338" t="s">
        <v>292</v>
      </c>
      <c r="AE28" s="355"/>
      <c r="AF28" s="338" t="s">
        <v>292</v>
      </c>
      <c r="AG28" s="355"/>
      <c r="AH28" s="338" t="s">
        <v>176</v>
      </c>
      <c r="AI28" s="355" t="s">
        <v>828</v>
      </c>
      <c r="AJ28" s="355"/>
      <c r="AK28" s="338" t="s">
        <v>292</v>
      </c>
      <c r="AL28" s="355"/>
      <c r="AM28" s="338" t="s">
        <v>292</v>
      </c>
      <c r="AN28" s="357"/>
      <c r="AO28" s="1196"/>
      <c r="AP28" s="1191"/>
      <c r="AQ28" s="1191"/>
      <c r="AR28" s="18"/>
      <c r="AS28" s="18"/>
      <c r="AT28" s="18"/>
      <c r="AV28" s="370"/>
      <c r="AW28" s="371"/>
      <c r="AX28" s="359" t="s">
        <v>300</v>
      </c>
      <c r="AY28" s="371"/>
      <c r="AZ28" s="371"/>
      <c r="BA28" s="415"/>
      <c r="BB28" s="415"/>
      <c r="BC28" s="415"/>
      <c r="BD28" s="415"/>
      <c r="BE28" s="415"/>
      <c r="BF28" s="415"/>
      <c r="BG28" s="415"/>
      <c r="BH28" s="415"/>
      <c r="BI28" s="1"/>
      <c r="BJ28" s="379">
        <v>20</v>
      </c>
      <c r="BK28" s="341"/>
      <c r="BL28" s="1121" t="s">
        <v>256</v>
      </c>
      <c r="BM28" s="1121"/>
      <c r="BN28" s="1121"/>
      <c r="BO28" s="1121"/>
      <c r="BP28" s="1121"/>
      <c r="BQ28" s="1121"/>
      <c r="BR28" s="1121"/>
      <c r="BS28" s="1121"/>
      <c r="BT28" s="1121"/>
      <c r="BU28" s="1121"/>
      <c r="BV28" s="1122"/>
    </row>
    <row r="29" spans="1:74" ht="15.9" customHeight="1">
      <c r="A29" s="421">
        <v>7</v>
      </c>
      <c r="B29" s="1191"/>
      <c r="C29" s="1191"/>
      <c r="D29" s="1191"/>
      <c r="E29" s="1191"/>
      <c r="F29" s="1191"/>
      <c r="G29" s="1191"/>
      <c r="H29" s="1191"/>
      <c r="I29" s="1191"/>
      <c r="J29" s="1191"/>
      <c r="K29" s="1191"/>
      <c r="L29" s="1191"/>
      <c r="M29" s="1191"/>
      <c r="N29" s="1191"/>
      <c r="O29" s="1191"/>
      <c r="P29" s="1191"/>
      <c r="Q29" s="1191"/>
      <c r="R29" s="1191"/>
      <c r="S29" s="1191"/>
      <c r="T29" s="1191"/>
      <c r="U29" s="1191"/>
      <c r="V29" s="356" t="s">
        <v>855</v>
      </c>
      <c r="W29" s="355"/>
      <c r="X29" s="338" t="s">
        <v>292</v>
      </c>
      <c r="Y29" s="355"/>
      <c r="Z29" s="338" t="s">
        <v>292</v>
      </c>
      <c r="AA29" s="357"/>
      <c r="AB29" s="356" t="s">
        <v>828</v>
      </c>
      <c r="AC29" s="355"/>
      <c r="AD29" s="338" t="s">
        <v>292</v>
      </c>
      <c r="AE29" s="355"/>
      <c r="AF29" s="338" t="s">
        <v>292</v>
      </c>
      <c r="AG29" s="355"/>
      <c r="AH29" s="338" t="s">
        <v>176</v>
      </c>
      <c r="AI29" s="355" t="s">
        <v>828</v>
      </c>
      <c r="AJ29" s="355"/>
      <c r="AK29" s="338" t="s">
        <v>292</v>
      </c>
      <c r="AL29" s="355"/>
      <c r="AM29" s="338" t="s">
        <v>292</v>
      </c>
      <c r="AN29" s="357"/>
      <c r="AO29" s="1196"/>
      <c r="AP29" s="1191"/>
      <c r="AQ29" s="1191"/>
      <c r="AR29" s="18"/>
      <c r="AS29" s="18"/>
      <c r="AT29" s="18"/>
      <c r="AV29" s="370"/>
      <c r="AW29" s="371"/>
      <c r="AX29" s="359"/>
      <c r="AY29" s="371"/>
      <c r="AZ29" s="416"/>
      <c r="BA29" s="415"/>
      <c r="BB29" s="415"/>
      <c r="BC29" s="415"/>
      <c r="BD29" s="415"/>
      <c r="BE29" s="415"/>
      <c r="BF29" s="415"/>
      <c r="BG29" s="415"/>
      <c r="BH29" s="415"/>
      <c r="BI29" s="1"/>
      <c r="BJ29" s="379">
        <v>21</v>
      </c>
      <c r="BK29" s="341"/>
      <c r="BL29" s="1121"/>
      <c r="BM29" s="1121"/>
      <c r="BN29" s="1121"/>
      <c r="BO29" s="1121"/>
      <c r="BP29" s="1121"/>
      <c r="BQ29" s="1121"/>
      <c r="BR29" s="1121"/>
      <c r="BS29" s="1121"/>
      <c r="BT29" s="1121"/>
      <c r="BU29" s="1121"/>
      <c r="BV29" s="1122"/>
    </row>
    <row r="30" spans="1:74" ht="15.9" customHeight="1">
      <c r="A30" s="422">
        <v>8</v>
      </c>
      <c r="B30" s="1197"/>
      <c r="C30" s="1197"/>
      <c r="D30" s="1197"/>
      <c r="E30" s="1197"/>
      <c r="F30" s="1197"/>
      <c r="G30" s="1197"/>
      <c r="H30" s="1197"/>
      <c r="I30" s="1197"/>
      <c r="J30" s="1197"/>
      <c r="K30" s="1197"/>
      <c r="L30" s="1197"/>
      <c r="M30" s="1197"/>
      <c r="N30" s="1197"/>
      <c r="O30" s="1197"/>
      <c r="P30" s="1197"/>
      <c r="Q30" s="1197"/>
      <c r="R30" s="1197"/>
      <c r="S30" s="1197"/>
      <c r="T30" s="1197"/>
      <c r="U30" s="1197"/>
      <c r="V30" s="423" t="s">
        <v>855</v>
      </c>
      <c r="W30" s="384"/>
      <c r="X30" s="347" t="s">
        <v>292</v>
      </c>
      <c r="Y30" s="384"/>
      <c r="Z30" s="347" t="s">
        <v>292</v>
      </c>
      <c r="AA30" s="424"/>
      <c r="AB30" s="423" t="s">
        <v>828</v>
      </c>
      <c r="AC30" s="384"/>
      <c r="AD30" s="347" t="s">
        <v>292</v>
      </c>
      <c r="AE30" s="384"/>
      <c r="AF30" s="347" t="s">
        <v>292</v>
      </c>
      <c r="AG30" s="384"/>
      <c r="AH30" s="347" t="s">
        <v>176</v>
      </c>
      <c r="AI30" s="384" t="s">
        <v>828</v>
      </c>
      <c r="AJ30" s="384"/>
      <c r="AK30" s="347" t="s">
        <v>292</v>
      </c>
      <c r="AL30" s="384"/>
      <c r="AM30" s="347" t="s">
        <v>292</v>
      </c>
      <c r="AN30" s="424"/>
      <c r="AO30" s="1198"/>
      <c r="AP30" s="1197"/>
      <c r="AQ30" s="1197"/>
      <c r="AR30" s="18"/>
      <c r="AS30" s="18"/>
      <c r="AT30" s="18"/>
      <c r="AV30" s="372"/>
      <c r="AW30" s="373"/>
      <c r="AX30" s="362"/>
      <c r="AY30" s="373"/>
      <c r="AZ30" s="373"/>
      <c r="BA30" s="417"/>
      <c r="BB30" s="417"/>
      <c r="BC30" s="417"/>
      <c r="BD30" s="417"/>
      <c r="BE30" s="417"/>
      <c r="BF30" s="417"/>
      <c r="BG30" s="417"/>
      <c r="BH30" s="417"/>
      <c r="BI30" s="1"/>
      <c r="BJ30" s="379">
        <v>22</v>
      </c>
      <c r="BK30" s="341"/>
      <c r="BL30" s="1121"/>
      <c r="BM30" s="1121"/>
      <c r="BN30" s="1121"/>
      <c r="BO30" s="1121"/>
      <c r="BP30" s="1121"/>
      <c r="BQ30" s="1121"/>
      <c r="BR30" s="1121"/>
      <c r="BS30" s="1121"/>
      <c r="BT30" s="1121"/>
      <c r="BU30" s="1121"/>
      <c r="BV30" s="1122"/>
    </row>
    <row r="31" spans="1:74" ht="15.9" customHeight="1">
      <c r="A31" s="1094" t="s">
        <v>856</v>
      </c>
      <c r="B31" s="1134"/>
      <c r="C31" s="1134"/>
      <c r="D31" s="1134"/>
      <c r="E31" s="1134"/>
      <c r="F31" s="1134"/>
      <c r="G31" s="1134"/>
      <c r="H31" s="1134"/>
      <c r="I31" s="1135"/>
      <c r="J31" s="1172"/>
      <c r="K31" s="1173"/>
      <c r="L31" s="1173"/>
      <c r="M31" s="1173"/>
      <c r="N31" s="1173"/>
      <c r="O31" s="1173"/>
      <c r="P31" s="1173"/>
      <c r="Q31" s="1173"/>
      <c r="R31" s="1173"/>
      <c r="S31" s="1173"/>
      <c r="T31" s="1173"/>
      <c r="U31" s="1173"/>
      <c r="V31" s="1173"/>
      <c r="W31" s="1173"/>
      <c r="X31" s="1173"/>
      <c r="Y31" s="1173"/>
      <c r="Z31" s="1173"/>
      <c r="AA31" s="1173"/>
      <c r="AB31" s="1173"/>
      <c r="AC31" s="1173"/>
      <c r="AD31" s="1173"/>
      <c r="AE31" s="1173"/>
      <c r="AF31" s="1173"/>
      <c r="AG31" s="1173"/>
      <c r="AH31" s="1173"/>
      <c r="AI31" s="1173"/>
      <c r="AJ31" s="1173"/>
      <c r="AK31" s="1173"/>
      <c r="AL31" s="1173"/>
      <c r="AM31" s="1173"/>
      <c r="AN31" s="1173"/>
      <c r="AO31" s="1173"/>
      <c r="AP31" s="1173"/>
      <c r="AQ31" s="1174"/>
      <c r="AR31" s="18"/>
      <c r="AS31" s="18"/>
      <c r="AT31" s="18"/>
      <c r="AV31" s="1063" t="s">
        <v>301</v>
      </c>
      <c r="AW31" s="1064"/>
      <c r="AX31" s="1064"/>
      <c r="AY31" s="1064"/>
      <c r="AZ31" s="1064"/>
      <c r="BA31" s="1064"/>
      <c r="BB31" s="1064"/>
      <c r="BC31" s="1064"/>
      <c r="BD31" s="1064"/>
      <c r="BE31" s="1064"/>
      <c r="BF31" s="1064"/>
      <c r="BG31" s="1064"/>
      <c r="BH31" s="1065"/>
      <c r="BI31" s="1"/>
      <c r="BJ31" s="379">
        <v>23</v>
      </c>
      <c r="BK31" s="341"/>
      <c r="BL31" s="1121"/>
      <c r="BM31" s="1121"/>
      <c r="BN31" s="1121"/>
      <c r="BO31" s="1121"/>
      <c r="BP31" s="1121"/>
      <c r="BQ31" s="1121"/>
      <c r="BR31" s="1121"/>
      <c r="BS31" s="1121"/>
      <c r="BT31" s="1121"/>
      <c r="BU31" s="1121"/>
      <c r="BV31" s="1122"/>
    </row>
    <row r="32" spans="1:74" ht="15.9" customHeight="1">
      <c r="A32" s="1136"/>
      <c r="B32" s="1137"/>
      <c r="C32" s="1137"/>
      <c r="D32" s="1137"/>
      <c r="E32" s="1137"/>
      <c r="F32" s="1137"/>
      <c r="G32" s="1137"/>
      <c r="H32" s="1137"/>
      <c r="I32" s="1138"/>
      <c r="J32" s="1175"/>
      <c r="K32" s="1176"/>
      <c r="L32" s="1176"/>
      <c r="M32" s="1176"/>
      <c r="N32" s="1176"/>
      <c r="O32" s="1176"/>
      <c r="P32" s="1176"/>
      <c r="Q32" s="1176"/>
      <c r="R32" s="1176"/>
      <c r="S32" s="1176"/>
      <c r="T32" s="1176"/>
      <c r="U32" s="1176"/>
      <c r="V32" s="1176"/>
      <c r="W32" s="1176"/>
      <c r="X32" s="1176"/>
      <c r="Y32" s="1176"/>
      <c r="Z32" s="1176"/>
      <c r="AA32" s="1176"/>
      <c r="AB32" s="1176"/>
      <c r="AC32" s="1176"/>
      <c r="AD32" s="1176"/>
      <c r="AE32" s="1176"/>
      <c r="AF32" s="1176"/>
      <c r="AG32" s="1176"/>
      <c r="AH32" s="1176"/>
      <c r="AI32" s="1176"/>
      <c r="AJ32" s="1176"/>
      <c r="AK32" s="1176"/>
      <c r="AL32" s="1176"/>
      <c r="AM32" s="1176"/>
      <c r="AN32" s="1176"/>
      <c r="AO32" s="1176"/>
      <c r="AP32" s="1176"/>
      <c r="AQ32" s="1177"/>
      <c r="AR32" s="18"/>
      <c r="AS32" s="18"/>
      <c r="AT32" s="18"/>
      <c r="AV32" s="367"/>
      <c r="AW32" s="368"/>
      <c r="AX32" s="374"/>
      <c r="AY32" s="368"/>
      <c r="AZ32" s="368"/>
      <c r="BA32" s="414"/>
      <c r="BB32" s="414"/>
      <c r="BC32" s="414"/>
      <c r="BD32" s="414"/>
      <c r="BE32" s="414"/>
      <c r="BF32" s="414"/>
      <c r="BG32" s="414"/>
      <c r="BH32" s="414"/>
      <c r="BI32" s="1"/>
      <c r="BJ32" s="379">
        <v>24</v>
      </c>
      <c r="BK32" s="341"/>
      <c r="BL32" s="1121"/>
      <c r="BM32" s="1121"/>
      <c r="BN32" s="1121"/>
      <c r="BO32" s="1121"/>
      <c r="BP32" s="1121"/>
      <c r="BQ32" s="1121"/>
      <c r="BR32" s="1121"/>
      <c r="BS32" s="1121"/>
      <c r="BT32" s="1121"/>
      <c r="BU32" s="1121"/>
      <c r="BV32" s="1122"/>
    </row>
    <row r="33" spans="1:74" ht="15.9" customHeight="1">
      <c r="A33" s="1136"/>
      <c r="B33" s="1137"/>
      <c r="C33" s="1137"/>
      <c r="D33" s="1137"/>
      <c r="E33" s="1137"/>
      <c r="F33" s="1137"/>
      <c r="G33" s="1137"/>
      <c r="H33" s="1137"/>
      <c r="I33" s="1138"/>
      <c r="J33" s="1175"/>
      <c r="K33" s="1176"/>
      <c r="L33" s="1176"/>
      <c r="M33" s="1176"/>
      <c r="N33" s="1176"/>
      <c r="O33" s="1176"/>
      <c r="P33" s="1176"/>
      <c r="Q33" s="1176"/>
      <c r="R33" s="1176"/>
      <c r="S33" s="1176"/>
      <c r="T33" s="1176"/>
      <c r="U33" s="1176"/>
      <c r="V33" s="1176"/>
      <c r="W33" s="1176"/>
      <c r="X33" s="1176"/>
      <c r="Y33" s="1176"/>
      <c r="Z33" s="1176"/>
      <c r="AA33" s="1176"/>
      <c r="AB33" s="1176"/>
      <c r="AC33" s="1176"/>
      <c r="AD33" s="1176"/>
      <c r="AE33" s="1176"/>
      <c r="AF33" s="1176"/>
      <c r="AG33" s="1176"/>
      <c r="AH33" s="1176"/>
      <c r="AI33" s="1176"/>
      <c r="AJ33" s="1176"/>
      <c r="AK33" s="1176"/>
      <c r="AL33" s="1176"/>
      <c r="AM33" s="1176"/>
      <c r="AN33" s="1176"/>
      <c r="AO33" s="1176"/>
      <c r="AP33" s="1176"/>
      <c r="AQ33" s="1177"/>
      <c r="AS33" s="18"/>
      <c r="AT33" s="18"/>
      <c r="AV33" s="370"/>
      <c r="AW33" s="371"/>
      <c r="AX33" s="359"/>
      <c r="AY33" s="371"/>
      <c r="AZ33" s="416"/>
      <c r="BA33" s="415"/>
      <c r="BB33" s="415"/>
      <c r="BC33" s="415"/>
      <c r="BD33" s="415"/>
      <c r="BE33" s="415"/>
      <c r="BF33" s="415"/>
      <c r="BG33" s="415"/>
      <c r="BH33" s="415"/>
      <c r="BI33" s="1"/>
      <c r="BJ33" s="403">
        <v>25</v>
      </c>
      <c r="BK33" s="342"/>
      <c r="BL33" s="1189"/>
      <c r="BM33" s="1189"/>
      <c r="BN33" s="1189"/>
      <c r="BO33" s="1189"/>
      <c r="BP33" s="1189"/>
      <c r="BQ33" s="1189"/>
      <c r="BR33" s="1189"/>
      <c r="BS33" s="1189"/>
      <c r="BT33" s="1189"/>
      <c r="BU33" s="1189"/>
      <c r="BV33" s="1190"/>
    </row>
    <row r="34" spans="1:74" ht="15.9" customHeight="1">
      <c r="A34" s="1139"/>
      <c r="B34" s="1140"/>
      <c r="C34" s="1140"/>
      <c r="D34" s="1140"/>
      <c r="E34" s="1140"/>
      <c r="F34" s="1140"/>
      <c r="G34" s="1140"/>
      <c r="H34" s="1140"/>
      <c r="I34" s="1141"/>
      <c r="J34" s="1178"/>
      <c r="K34" s="1179"/>
      <c r="L34" s="1179"/>
      <c r="M34" s="1179"/>
      <c r="N34" s="1179"/>
      <c r="O34" s="1179"/>
      <c r="P34" s="1179"/>
      <c r="Q34" s="1179"/>
      <c r="R34" s="1179"/>
      <c r="S34" s="1179"/>
      <c r="T34" s="1179"/>
      <c r="U34" s="1179"/>
      <c r="V34" s="1179"/>
      <c r="W34" s="1179"/>
      <c r="X34" s="1179"/>
      <c r="Y34" s="1179"/>
      <c r="Z34" s="1179"/>
      <c r="AA34" s="1179"/>
      <c r="AB34" s="1179"/>
      <c r="AC34" s="1179"/>
      <c r="AD34" s="1179"/>
      <c r="AE34" s="1179"/>
      <c r="AF34" s="1179"/>
      <c r="AG34" s="1179"/>
      <c r="AH34" s="1179"/>
      <c r="AI34" s="1179"/>
      <c r="AJ34" s="1179"/>
      <c r="AK34" s="1179"/>
      <c r="AL34" s="1179"/>
      <c r="AM34" s="1179"/>
      <c r="AN34" s="1179"/>
      <c r="AO34" s="1179"/>
      <c r="AP34" s="1179"/>
      <c r="AQ34" s="1180"/>
      <c r="AS34" s="18"/>
      <c r="AT34" s="18"/>
      <c r="AV34" s="370"/>
      <c r="AW34" s="371"/>
      <c r="AX34" s="359"/>
      <c r="AY34" s="371"/>
      <c r="AZ34" s="371"/>
      <c r="BA34" s="415"/>
      <c r="BB34" s="415"/>
      <c r="BC34" s="415"/>
      <c r="BD34" s="415"/>
      <c r="BE34" s="415"/>
      <c r="BF34" s="415"/>
      <c r="BG34" s="415"/>
      <c r="BH34" s="415"/>
      <c r="BI34" s="1"/>
    </row>
    <row r="35" spans="1:74" ht="15.9" customHeight="1">
      <c r="A35" s="233"/>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S35" s="18"/>
      <c r="AT35" s="18"/>
      <c r="AV35" s="370"/>
      <c r="AW35" s="371"/>
      <c r="AX35" s="359"/>
      <c r="AY35" s="371"/>
      <c r="AZ35" s="416"/>
      <c r="BA35" s="415"/>
      <c r="BB35" s="415"/>
      <c r="BC35" s="415"/>
      <c r="BD35" s="415"/>
      <c r="BE35" s="415"/>
      <c r="BF35" s="415"/>
      <c r="BG35" s="415"/>
      <c r="BH35" s="415"/>
      <c r="BI35" s="1"/>
    </row>
    <row r="36" spans="1:74" ht="15.9" customHeight="1">
      <c r="A36" s="26" t="s">
        <v>233</v>
      </c>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370"/>
      <c r="AW36" s="371"/>
      <c r="AX36" s="359"/>
      <c r="AY36" s="371"/>
      <c r="AZ36" s="371"/>
      <c r="BA36" s="415"/>
      <c r="BB36" s="415"/>
      <c r="BC36" s="415"/>
      <c r="BD36" s="415"/>
      <c r="BE36" s="415"/>
      <c r="BF36" s="415"/>
      <c r="BG36" s="415"/>
      <c r="BH36" s="415"/>
      <c r="BI36" s="1"/>
    </row>
    <row r="37" spans="1:74" ht="15.9" customHeight="1">
      <c r="A37" s="2"/>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V37" s="370"/>
      <c r="AW37" s="371"/>
      <c r="AX37" s="359"/>
      <c r="AY37" s="371"/>
      <c r="AZ37" s="416"/>
      <c r="BA37" s="415"/>
      <c r="BB37" s="415"/>
      <c r="BC37" s="415"/>
      <c r="BD37" s="415"/>
      <c r="BE37" s="415"/>
      <c r="BF37" s="415"/>
      <c r="BG37" s="415"/>
      <c r="BH37" s="415"/>
      <c r="BI37" s="1"/>
    </row>
    <row r="38" spans="1:74" ht="15.9" customHeight="1">
      <c r="A38" s="1"/>
      <c r="B38" s="2"/>
      <c r="C38" s="2"/>
      <c r="D38" s="2"/>
      <c r="E38" s="2"/>
      <c r="F38" s="2"/>
      <c r="G38" s="2"/>
      <c r="H38" s="2"/>
      <c r="I38" s="640" t="s">
        <v>234</v>
      </c>
      <c r="J38" s="640"/>
      <c r="K38" s="640"/>
      <c r="L38" s="640"/>
      <c r="M38" s="640"/>
      <c r="N38" s="640" t="s">
        <v>857</v>
      </c>
      <c r="O38" s="640"/>
      <c r="P38" s="442"/>
      <c r="Q38" s="25" t="s">
        <v>23</v>
      </c>
      <c r="R38" s="442"/>
      <c r="S38" s="25" t="s">
        <v>24</v>
      </c>
      <c r="T38" s="442"/>
      <c r="U38" s="25" t="s">
        <v>25</v>
      </c>
      <c r="AA38" s="26"/>
      <c r="AC38" s="25"/>
      <c r="AD38" s="25"/>
      <c r="AE38" s="25"/>
      <c r="AF38" s="25"/>
      <c r="AG38" s="25"/>
      <c r="AI38" s="18"/>
      <c r="AK38" s="18"/>
      <c r="AL38" s="18"/>
      <c r="AM38" s="18"/>
      <c r="AN38" s="18"/>
      <c r="AO38" s="18"/>
      <c r="AP38" s="18"/>
      <c r="AQ38" s="18"/>
      <c r="AR38" s="18"/>
      <c r="AS38" s="18"/>
      <c r="AT38" s="18"/>
      <c r="AV38" s="370"/>
      <c r="AW38" s="371"/>
      <c r="AX38" s="359"/>
      <c r="AY38" s="371"/>
      <c r="AZ38" s="371"/>
      <c r="BA38" s="415"/>
      <c r="BB38" s="415"/>
      <c r="BC38" s="415"/>
      <c r="BD38" s="415"/>
      <c r="BE38" s="415"/>
      <c r="BF38" s="415"/>
      <c r="BG38" s="415"/>
      <c r="BH38" s="415"/>
      <c r="BI38" s="1"/>
    </row>
    <row r="39" spans="1:74" ht="15.9" customHeight="1">
      <c r="A39" s="1"/>
      <c r="B39" s="2"/>
      <c r="C39" s="2"/>
      <c r="D39" s="2"/>
      <c r="E39" s="2"/>
      <c r="F39" s="2"/>
      <c r="G39" s="2"/>
      <c r="H39" s="2"/>
      <c r="I39" s="2"/>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V39" s="370"/>
      <c r="AW39" s="371"/>
      <c r="AX39" s="359"/>
      <c r="AY39" s="371"/>
      <c r="AZ39" s="416"/>
      <c r="BA39" s="415"/>
      <c r="BB39" s="415"/>
      <c r="BC39" s="415"/>
      <c r="BD39" s="415"/>
      <c r="BE39" s="415"/>
      <c r="BF39" s="415"/>
      <c r="BG39" s="415"/>
      <c r="BH39" s="415"/>
      <c r="BI39" s="1"/>
    </row>
    <row r="40" spans="1:74" ht="15.9" customHeight="1">
      <c r="A40" s="1"/>
      <c r="D40" s="2"/>
      <c r="J40" s="1063" t="s">
        <v>917</v>
      </c>
      <c r="K40" s="1064"/>
      <c r="L40" s="1065"/>
      <c r="M40" s="1063" t="s">
        <v>918</v>
      </c>
      <c r="N40" s="1064"/>
      <c r="O40" s="1064"/>
      <c r="P40" s="1064"/>
      <c r="Q40" s="1064"/>
      <c r="R40" s="1064"/>
      <c r="S40" s="1064"/>
      <c r="T40" s="1065"/>
      <c r="U40" s="1063" t="s">
        <v>302</v>
      </c>
      <c r="V40" s="1064"/>
      <c r="W40" s="1064"/>
      <c r="X40" s="1064"/>
      <c r="Y40" s="1064"/>
      <c r="Z40" s="1064"/>
      <c r="AA40" s="1064"/>
      <c r="AB40" s="1065"/>
      <c r="AC40" s="691" t="s">
        <v>919</v>
      </c>
      <c r="AD40" s="731"/>
      <c r="AE40" s="731"/>
      <c r="AF40" s="731"/>
      <c r="AG40" s="731"/>
      <c r="AH40" s="731"/>
      <c r="AI40" s="731"/>
      <c r="AJ40" s="731"/>
      <c r="AK40" s="732"/>
      <c r="AL40" s="18"/>
      <c r="AM40" s="18"/>
      <c r="AN40" s="18"/>
      <c r="AO40" s="18"/>
      <c r="AP40" s="18"/>
      <c r="AQ40" s="18"/>
      <c r="AR40" s="18"/>
      <c r="AS40" s="18"/>
      <c r="AT40" s="18"/>
      <c r="AV40" s="370"/>
      <c r="AW40" s="371"/>
      <c r="AX40" s="359"/>
      <c r="AY40" s="371"/>
      <c r="AZ40" s="371"/>
      <c r="BA40" s="415"/>
      <c r="BB40" s="415"/>
      <c r="BC40" s="415"/>
      <c r="BD40" s="415"/>
      <c r="BE40" s="415"/>
      <c r="BF40" s="415"/>
      <c r="BG40" s="415"/>
      <c r="BH40" s="415"/>
      <c r="BI40" s="1"/>
    </row>
    <row r="41" spans="1:74" ht="15.9" customHeight="1">
      <c r="A41" s="2"/>
      <c r="D41" s="2"/>
      <c r="J41" s="1205">
        <v>1</v>
      </c>
      <c r="K41" s="1206"/>
      <c r="L41" s="1207"/>
      <c r="M41" s="1217"/>
      <c r="N41" s="1128"/>
      <c r="O41" s="1128"/>
      <c r="P41" s="1128"/>
      <c r="Q41" s="1128"/>
      <c r="R41" s="1128"/>
      <c r="S41" s="1128"/>
      <c r="T41" s="1129"/>
      <c r="U41" s="350"/>
      <c r="V41" s="350" t="s">
        <v>855</v>
      </c>
      <c r="W41" s="343"/>
      <c r="X41" s="343" t="s">
        <v>292</v>
      </c>
      <c r="Y41" s="343"/>
      <c r="Z41" s="343" t="s">
        <v>292</v>
      </c>
      <c r="AA41" s="343"/>
      <c r="AB41" s="345"/>
      <c r="AC41" s="1226"/>
      <c r="AD41" s="1227"/>
      <c r="AE41" s="1227"/>
      <c r="AF41" s="1227"/>
      <c r="AG41" s="1227"/>
      <c r="AH41" s="1227"/>
      <c r="AI41" s="1227"/>
      <c r="AJ41" s="1227"/>
      <c r="AK41" s="1228"/>
      <c r="AL41" s="18"/>
      <c r="AM41" s="18"/>
      <c r="AN41" s="18"/>
      <c r="AO41" s="18"/>
      <c r="AT41" s="18"/>
      <c r="AV41" s="370"/>
      <c r="AW41" s="371"/>
      <c r="AX41" s="359"/>
      <c r="AY41" s="371"/>
      <c r="AZ41" s="416"/>
      <c r="BA41" s="415"/>
      <c r="BB41" s="415"/>
      <c r="BC41" s="415"/>
      <c r="BD41" s="415"/>
      <c r="BE41" s="415"/>
      <c r="BF41" s="415"/>
      <c r="BG41" s="415"/>
      <c r="BH41" s="415"/>
      <c r="BI41" s="1"/>
    </row>
    <row r="42" spans="1:74" ht="15.9" customHeight="1">
      <c r="D42" s="18"/>
      <c r="J42" s="1208">
        <v>2</v>
      </c>
      <c r="K42" s="1209"/>
      <c r="L42" s="1210"/>
      <c r="M42" s="1218"/>
      <c r="N42" s="1121"/>
      <c r="O42" s="1121"/>
      <c r="P42" s="1121"/>
      <c r="Q42" s="1121"/>
      <c r="R42" s="1121"/>
      <c r="S42" s="1121"/>
      <c r="T42" s="1122"/>
      <c r="U42" s="338"/>
      <c r="V42" s="355" t="s">
        <v>855</v>
      </c>
      <c r="W42" s="338"/>
      <c r="X42" s="338" t="s">
        <v>292</v>
      </c>
      <c r="Y42" s="338"/>
      <c r="Z42" s="338" t="s">
        <v>292</v>
      </c>
      <c r="AA42" s="338"/>
      <c r="AB42" s="339"/>
      <c r="AC42" s="1220"/>
      <c r="AD42" s="1221"/>
      <c r="AE42" s="1221"/>
      <c r="AF42" s="1221"/>
      <c r="AG42" s="1221"/>
      <c r="AH42" s="1221"/>
      <c r="AI42" s="1221"/>
      <c r="AJ42" s="1221"/>
      <c r="AK42" s="1222"/>
      <c r="AL42" s="18"/>
      <c r="AM42" s="18"/>
      <c r="AN42" s="18"/>
      <c r="AO42" s="18"/>
      <c r="AT42" s="18"/>
      <c r="AV42" s="372"/>
      <c r="AW42" s="373"/>
      <c r="AX42" s="362"/>
      <c r="AY42" s="373"/>
      <c r="AZ42" s="373"/>
      <c r="BA42" s="417"/>
      <c r="BB42" s="417"/>
      <c r="BC42" s="417"/>
      <c r="BD42" s="417"/>
      <c r="BE42" s="417"/>
      <c r="BF42" s="417"/>
      <c r="BG42" s="417"/>
      <c r="BH42" s="417"/>
      <c r="BI42" s="1"/>
    </row>
    <row r="43" spans="1:74" ht="15.9" customHeight="1">
      <c r="J43" s="1211">
        <v>3</v>
      </c>
      <c r="K43" s="1212"/>
      <c r="L43" s="1213"/>
      <c r="M43" s="1218"/>
      <c r="N43" s="1121"/>
      <c r="O43" s="1121"/>
      <c r="P43" s="1121"/>
      <c r="Q43" s="1121"/>
      <c r="R43" s="1121"/>
      <c r="S43" s="1121"/>
      <c r="T43" s="1122"/>
      <c r="U43" s="364"/>
      <c r="V43" s="355" t="s">
        <v>855</v>
      </c>
      <c r="W43" s="338"/>
      <c r="X43" s="338" t="s">
        <v>292</v>
      </c>
      <c r="Y43" s="338"/>
      <c r="Z43" s="338" t="s">
        <v>292</v>
      </c>
      <c r="AA43" s="338"/>
      <c r="AB43" s="366"/>
      <c r="AC43" s="1220"/>
      <c r="AD43" s="1221"/>
      <c r="AE43" s="1221"/>
      <c r="AF43" s="1221"/>
      <c r="AG43" s="1221"/>
      <c r="AH43" s="1221"/>
      <c r="AI43" s="1221"/>
      <c r="AJ43" s="1221"/>
      <c r="AK43" s="1222"/>
      <c r="AN43" s="18"/>
      <c r="AO43" s="18"/>
      <c r="AT43" s="18"/>
    </row>
    <row r="44" spans="1:74" ht="15.9" customHeight="1">
      <c r="J44" s="1211">
        <v>4</v>
      </c>
      <c r="K44" s="1212"/>
      <c r="L44" s="1213"/>
      <c r="M44" s="1218"/>
      <c r="N44" s="1121"/>
      <c r="O44" s="1121"/>
      <c r="P44" s="1121"/>
      <c r="Q44" s="1121"/>
      <c r="R44" s="1121"/>
      <c r="S44" s="1121"/>
      <c r="T44" s="1122"/>
      <c r="U44" s="364"/>
      <c r="V44" s="355" t="s">
        <v>855</v>
      </c>
      <c r="W44" s="338"/>
      <c r="X44" s="338" t="s">
        <v>292</v>
      </c>
      <c r="Y44" s="338"/>
      <c r="Z44" s="338" t="s">
        <v>292</v>
      </c>
      <c r="AA44" s="338"/>
      <c r="AB44" s="339"/>
      <c r="AC44" s="1220"/>
      <c r="AD44" s="1221"/>
      <c r="AE44" s="1221"/>
      <c r="AF44" s="1221"/>
      <c r="AG44" s="1221"/>
      <c r="AH44" s="1221"/>
      <c r="AI44" s="1221"/>
      <c r="AJ44" s="1221"/>
      <c r="AK44" s="1222"/>
      <c r="AL44" s="18"/>
      <c r="AN44" s="18"/>
      <c r="AO44" s="18"/>
      <c r="AT44" s="18"/>
      <c r="AW44" s="36" t="s">
        <v>241</v>
      </c>
      <c r="AX44" s="39" t="s">
        <v>242</v>
      </c>
      <c r="AY44" s="22"/>
      <c r="AZ44" s="38"/>
      <c r="BA44" s="22"/>
      <c r="BB44" s="22"/>
      <c r="BD44" s="22"/>
      <c r="BE44" s="22"/>
      <c r="BF44" s="22"/>
      <c r="BG44" s="22"/>
      <c r="BH44" s="38"/>
      <c r="BI44" s="22"/>
    </row>
    <row r="45" spans="1:74" ht="15.9" customHeight="1">
      <c r="D45" s="26"/>
      <c r="J45" s="1208">
        <v>5</v>
      </c>
      <c r="K45" s="1209"/>
      <c r="L45" s="1210"/>
      <c r="M45" s="1218"/>
      <c r="N45" s="1121"/>
      <c r="O45" s="1121"/>
      <c r="P45" s="1121"/>
      <c r="Q45" s="1121"/>
      <c r="R45" s="1121"/>
      <c r="S45" s="1121"/>
      <c r="T45" s="1122"/>
      <c r="U45" s="365"/>
      <c r="V45" s="355" t="s">
        <v>855</v>
      </c>
      <c r="W45" s="338"/>
      <c r="X45" s="338" t="s">
        <v>292</v>
      </c>
      <c r="Y45" s="338"/>
      <c r="Z45" s="338" t="s">
        <v>292</v>
      </c>
      <c r="AA45" s="338"/>
      <c r="AB45" s="366"/>
      <c r="AC45" s="1220"/>
      <c r="AD45" s="1221"/>
      <c r="AE45" s="1221"/>
      <c r="AF45" s="1221"/>
      <c r="AG45" s="1221"/>
      <c r="AH45" s="1221"/>
      <c r="AI45" s="1221"/>
      <c r="AJ45" s="1221"/>
      <c r="AK45" s="1222"/>
      <c r="AN45" s="18"/>
      <c r="AO45" s="18"/>
      <c r="AT45" s="18"/>
      <c r="AV45" s="22"/>
      <c r="AW45" s="22"/>
      <c r="AX45" s="39" t="s">
        <v>245</v>
      </c>
      <c r="AY45" s="22"/>
      <c r="AZ45" s="38"/>
      <c r="BA45" s="22"/>
      <c r="BB45" s="22"/>
      <c r="BD45" s="22"/>
      <c r="BE45" s="22"/>
      <c r="BF45" s="22"/>
      <c r="BG45" s="22"/>
      <c r="BH45" s="38"/>
      <c r="BI45" s="22"/>
    </row>
    <row r="46" spans="1:74" ht="15.9" customHeight="1">
      <c r="A46" s="18"/>
      <c r="D46" s="18"/>
      <c r="J46" s="1211">
        <v>6</v>
      </c>
      <c r="K46" s="1212"/>
      <c r="L46" s="1213"/>
      <c r="M46" s="1218"/>
      <c r="N46" s="1121"/>
      <c r="O46" s="1121"/>
      <c r="P46" s="1121"/>
      <c r="Q46" s="1121"/>
      <c r="R46" s="1121"/>
      <c r="S46" s="1121"/>
      <c r="T46" s="1122"/>
      <c r="U46" s="364"/>
      <c r="V46" s="355" t="s">
        <v>855</v>
      </c>
      <c r="W46" s="338"/>
      <c r="X46" s="338" t="s">
        <v>292</v>
      </c>
      <c r="Y46" s="338"/>
      <c r="Z46" s="338" t="s">
        <v>292</v>
      </c>
      <c r="AA46" s="338"/>
      <c r="AB46" s="366"/>
      <c r="AC46" s="1220"/>
      <c r="AD46" s="1221"/>
      <c r="AE46" s="1221"/>
      <c r="AF46" s="1221"/>
      <c r="AG46" s="1221"/>
      <c r="AH46" s="1221"/>
      <c r="AI46" s="1221"/>
      <c r="AJ46" s="1221"/>
      <c r="AK46" s="1222"/>
      <c r="AN46" s="18"/>
      <c r="AO46" s="18"/>
      <c r="AT46" s="18"/>
      <c r="AV46" s="22"/>
      <c r="AW46" s="22"/>
      <c r="AX46" s="39" t="s">
        <v>247</v>
      </c>
      <c r="AY46" s="22"/>
      <c r="AZ46" s="22"/>
      <c r="BA46" s="22"/>
      <c r="BB46" s="22"/>
      <c r="BD46" s="22"/>
      <c r="BE46" s="22"/>
      <c r="BF46" s="22"/>
      <c r="BG46" s="22"/>
      <c r="BH46" s="22"/>
      <c r="BI46" s="22"/>
      <c r="BJ46" s="22"/>
    </row>
    <row r="47" spans="1:74" ht="15.9" customHeight="1">
      <c r="D47" s="18"/>
      <c r="J47" s="1208">
        <v>7</v>
      </c>
      <c r="K47" s="1209"/>
      <c r="L47" s="1210"/>
      <c r="M47" s="1218"/>
      <c r="N47" s="1121"/>
      <c r="O47" s="1121"/>
      <c r="P47" s="1121"/>
      <c r="Q47" s="1121"/>
      <c r="R47" s="1121"/>
      <c r="S47" s="1121"/>
      <c r="T47" s="1122"/>
      <c r="U47" s="338"/>
      <c r="V47" s="355" t="s">
        <v>855</v>
      </c>
      <c r="W47" s="338"/>
      <c r="X47" s="338" t="s">
        <v>292</v>
      </c>
      <c r="Y47" s="338"/>
      <c r="Z47" s="338" t="s">
        <v>292</v>
      </c>
      <c r="AA47" s="338"/>
      <c r="AB47" s="339"/>
      <c r="AC47" s="1220"/>
      <c r="AD47" s="1221"/>
      <c r="AE47" s="1221"/>
      <c r="AF47" s="1221"/>
      <c r="AG47" s="1221"/>
      <c r="AH47" s="1221"/>
      <c r="AI47" s="1221"/>
      <c r="AJ47" s="1221"/>
      <c r="AK47" s="1222"/>
      <c r="AL47" s="18"/>
      <c r="AM47" s="18"/>
      <c r="AN47" s="18"/>
      <c r="AO47" s="18"/>
      <c r="AT47" s="18"/>
      <c r="AV47" s="22"/>
      <c r="AW47" s="22"/>
      <c r="AX47" s="39" t="s">
        <v>303</v>
      </c>
      <c r="AY47" s="22"/>
      <c r="AZ47" s="22"/>
      <c r="BA47" s="22"/>
      <c r="BB47" s="22"/>
      <c r="BD47" s="22"/>
      <c r="BE47" s="22"/>
      <c r="BF47" s="22"/>
      <c r="BG47" s="22"/>
      <c r="BH47" s="22"/>
      <c r="BI47" s="22"/>
      <c r="BJ47" s="22"/>
    </row>
    <row r="48" spans="1:74" ht="15.9" customHeight="1">
      <c r="D48" s="18"/>
      <c r="J48" s="1214">
        <v>8</v>
      </c>
      <c r="K48" s="1215"/>
      <c r="L48" s="1216"/>
      <c r="M48" s="1219"/>
      <c r="N48" s="1189"/>
      <c r="O48" s="1189"/>
      <c r="P48" s="1189"/>
      <c r="Q48" s="1189"/>
      <c r="R48" s="1189"/>
      <c r="S48" s="1189"/>
      <c r="T48" s="1190"/>
      <c r="U48" s="347"/>
      <c r="V48" s="384" t="s">
        <v>855</v>
      </c>
      <c r="W48" s="347"/>
      <c r="X48" s="347" t="s">
        <v>292</v>
      </c>
      <c r="Y48" s="347"/>
      <c r="Z48" s="347" t="s">
        <v>292</v>
      </c>
      <c r="AA48" s="347"/>
      <c r="AB48" s="348"/>
      <c r="AC48" s="1223"/>
      <c r="AD48" s="1224"/>
      <c r="AE48" s="1224"/>
      <c r="AF48" s="1224"/>
      <c r="AG48" s="1224"/>
      <c r="AH48" s="1224"/>
      <c r="AI48" s="1224"/>
      <c r="AJ48" s="1224"/>
      <c r="AK48" s="1225"/>
      <c r="AL48" s="18"/>
      <c r="AM48" s="18"/>
      <c r="AN48" s="18"/>
      <c r="AO48" s="18"/>
      <c r="AT48" s="18"/>
      <c r="AV48" s="22"/>
      <c r="AW48" s="22"/>
      <c r="AX48" s="39" t="s">
        <v>304</v>
      </c>
      <c r="AY48" s="22"/>
      <c r="AZ48" s="22"/>
      <c r="BA48" s="22"/>
      <c r="BB48" s="22"/>
      <c r="BD48" s="22"/>
      <c r="BE48" s="22"/>
      <c r="BF48" s="22"/>
      <c r="BG48" s="22"/>
      <c r="BH48" s="22"/>
      <c r="BI48" s="22"/>
      <c r="BJ48" s="22"/>
      <c r="BK48" s="22"/>
    </row>
    <row r="49" spans="2:63" ht="15.9" customHeight="1">
      <c r="B49" s="18"/>
      <c r="AH49" s="18"/>
      <c r="AI49" s="18"/>
      <c r="AJ49" s="18"/>
      <c r="AK49" s="18"/>
      <c r="AL49" s="18"/>
      <c r="AM49" s="18"/>
      <c r="AN49" s="18"/>
      <c r="AO49" s="18"/>
      <c r="AT49" s="18"/>
      <c r="BJ49" s="22"/>
      <c r="BK49" s="22"/>
    </row>
    <row r="50" spans="2:63" ht="15.9" customHeight="1">
      <c r="B50" s="18"/>
      <c r="J50" s="1063" t="s">
        <v>915</v>
      </c>
      <c r="K50" s="1064"/>
      <c r="L50" s="1065"/>
      <c r="M50" s="1063"/>
      <c r="N50" s="1064"/>
      <c r="O50" s="1065"/>
      <c r="P50" s="1063"/>
      <c r="Q50" s="1064"/>
      <c r="R50" s="1065"/>
      <c r="S50" s="1063" t="s">
        <v>916</v>
      </c>
      <c r="T50" s="1064"/>
      <c r="U50" s="1065"/>
      <c r="V50" s="2"/>
      <c r="W50" s="2"/>
      <c r="X50" s="2"/>
      <c r="Y50" s="2"/>
      <c r="AH50" s="18"/>
      <c r="AI50" s="18"/>
      <c r="AJ50" s="18"/>
      <c r="AK50" s="18"/>
      <c r="AL50" s="18"/>
      <c r="AM50" s="18"/>
      <c r="AN50" s="18"/>
      <c r="AO50" s="18"/>
      <c r="AP50" s="18"/>
      <c r="AQ50" s="18"/>
      <c r="AR50" s="18"/>
      <c r="AS50" s="18"/>
      <c r="AT50" s="18"/>
      <c r="BJ50" s="22"/>
      <c r="BK50" s="22"/>
    </row>
    <row r="51" spans="2:63" ht="15.9" customHeight="1">
      <c r="B51" s="18"/>
      <c r="J51" s="1066" t="s">
        <v>854</v>
      </c>
      <c r="K51" s="1067"/>
      <c r="L51" s="1068"/>
      <c r="M51" s="1066" t="s">
        <v>854</v>
      </c>
      <c r="N51" s="1067"/>
      <c r="O51" s="1068"/>
      <c r="P51" s="1066" t="s">
        <v>854</v>
      </c>
      <c r="Q51" s="1067"/>
      <c r="R51" s="1068"/>
      <c r="S51" s="1066" t="s">
        <v>854</v>
      </c>
      <c r="T51" s="1067"/>
      <c r="U51" s="1068"/>
      <c r="V51" s="18"/>
      <c r="W51" s="18"/>
      <c r="X51" s="18"/>
      <c r="Y51" s="18"/>
      <c r="AH51" s="18"/>
      <c r="AI51" s="18"/>
      <c r="AJ51" s="18"/>
      <c r="AK51" s="18"/>
      <c r="AL51" s="18"/>
      <c r="AM51" s="18"/>
      <c r="AN51" s="18"/>
      <c r="AO51" s="18"/>
      <c r="AP51" s="18"/>
      <c r="AQ51" s="18"/>
      <c r="AR51" s="18"/>
      <c r="AS51" s="18"/>
      <c r="AT51" s="18"/>
      <c r="AV51" s="22"/>
      <c r="AW51" s="22"/>
      <c r="AX51" s="39"/>
      <c r="AY51" s="22"/>
      <c r="AZ51" s="22"/>
      <c r="BA51" s="22"/>
      <c r="BB51" s="22"/>
      <c r="BD51" s="22"/>
      <c r="BE51" s="22"/>
      <c r="BF51" s="22"/>
      <c r="BG51" s="22"/>
      <c r="BH51" s="22"/>
      <c r="BI51" s="22"/>
      <c r="BJ51" s="22"/>
      <c r="BK51" s="22"/>
    </row>
    <row r="52" spans="2:63" ht="15.9" customHeight="1">
      <c r="B52" s="18"/>
      <c r="J52" s="1069"/>
      <c r="K52" s="1070"/>
      <c r="L52" s="1071"/>
      <c r="M52" s="1069"/>
      <c r="N52" s="1070"/>
      <c r="O52" s="1071"/>
      <c r="P52" s="1069"/>
      <c r="Q52" s="1070"/>
      <c r="R52" s="1071"/>
      <c r="S52" s="1069"/>
      <c r="T52" s="1070"/>
      <c r="U52" s="1071"/>
      <c r="V52" s="18"/>
      <c r="W52" s="22"/>
      <c r="X52" s="22"/>
      <c r="Y52" s="18"/>
      <c r="AH52" s="18"/>
      <c r="AI52" s="18"/>
      <c r="AJ52" s="18"/>
      <c r="AK52" s="18"/>
      <c r="AL52" s="18"/>
      <c r="AM52" s="18"/>
      <c r="AN52" s="18"/>
      <c r="AO52" s="18"/>
      <c r="AP52" s="18"/>
      <c r="AQ52" s="18"/>
      <c r="AR52" s="18"/>
      <c r="AS52" s="18"/>
      <c r="AT52" s="18"/>
      <c r="AV52" s="22"/>
      <c r="AW52" s="22"/>
      <c r="AX52" s="39"/>
      <c r="AY52" s="22"/>
      <c r="AZ52" s="22"/>
      <c r="BA52" s="22"/>
      <c r="BB52" s="22"/>
      <c r="BD52" s="22"/>
      <c r="BE52" s="22"/>
      <c r="BF52" s="22"/>
      <c r="BG52" s="22"/>
      <c r="BH52" s="22"/>
      <c r="BI52" s="22"/>
      <c r="BJ52" s="22"/>
      <c r="BK52" s="22"/>
    </row>
    <row r="53" spans="2:63" ht="15.9" customHeight="1">
      <c r="B53" s="18"/>
      <c r="J53" s="1072"/>
      <c r="K53" s="1073"/>
      <c r="L53" s="1074"/>
      <c r="M53" s="1072"/>
      <c r="N53" s="1073"/>
      <c r="O53" s="1074"/>
      <c r="P53" s="1072"/>
      <c r="Q53" s="1073"/>
      <c r="R53" s="1074"/>
      <c r="S53" s="1072"/>
      <c r="T53" s="1073"/>
      <c r="U53" s="1074"/>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V53" s="22"/>
      <c r="AW53" s="22"/>
      <c r="AX53" s="39"/>
      <c r="AY53" s="22"/>
      <c r="AZ53" s="22"/>
      <c r="BA53" s="22"/>
      <c r="BB53" s="22"/>
      <c r="BD53" s="22"/>
      <c r="BE53" s="22"/>
      <c r="BF53" s="22"/>
      <c r="BG53" s="22"/>
      <c r="BH53" s="22"/>
      <c r="BI53" s="22"/>
      <c r="BJ53" s="22"/>
      <c r="BK53" s="22"/>
    </row>
    <row r="54" spans="2:63" ht="15.9" customHeight="1">
      <c r="AP54" s="18"/>
      <c r="AQ54" s="18"/>
      <c r="AR54" s="18"/>
      <c r="AS54" s="18"/>
      <c r="AT54" s="18"/>
      <c r="AV54" s="22"/>
      <c r="AW54" s="22"/>
      <c r="AY54" s="22"/>
      <c r="AZ54" s="22"/>
      <c r="BA54" s="22"/>
      <c r="BB54" s="22"/>
      <c r="BD54" s="22"/>
      <c r="BE54" s="22"/>
      <c r="BF54" s="22"/>
      <c r="BG54" s="22"/>
      <c r="BH54" s="22"/>
      <c r="BI54" s="22"/>
      <c r="BJ54" s="22"/>
      <c r="BK54" s="22"/>
    </row>
    <row r="55" spans="2:63" ht="5.0999999999999996" customHeight="1">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row>
    <row r="56" spans="2:63" ht="5.0999999999999996" customHeight="1">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row>
    <row r="57" spans="2:63" ht="5.0999999999999996" customHeight="1">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row>
    <row r="58" spans="2:63" ht="5.0999999999999996" customHeight="1">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row>
    <row r="59" spans="2:63" ht="5.0999999999999996" customHeight="1">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row>
    <row r="60" spans="2:63" ht="5.0999999999999996" customHeight="1">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row>
    <row r="61" spans="2:63" ht="14.1" customHeight="1">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row>
    <row r="62" spans="2:63" ht="14.1" customHeight="1">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row>
    <row r="63" spans="2:63" ht="14.1" customHeight="1">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row>
    <row r="64" spans="2:63" ht="14.1" customHeight="1">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row>
    <row r="65" spans="2:46" ht="14.1" customHeight="1">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row>
    <row r="66" spans="2:46" ht="14.1" customHeight="1">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row>
    <row r="67" spans="2:46" ht="14.1" customHeight="1">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row>
    <row r="68" spans="2:46" ht="14.1" customHeight="1">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row>
    <row r="69" spans="2:46" ht="14.1" customHeight="1">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row>
    <row r="70" spans="2:46" ht="14.1" customHeight="1">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row>
    <row r="71" spans="2:46" ht="14.1" customHeight="1">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row>
    <row r="72" spans="2:46" ht="14.1" customHeight="1">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row>
    <row r="73" spans="2:46" ht="14.1" customHeight="1">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row>
    <row r="74" spans="2:46" ht="14.1" customHeight="1">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row>
    <row r="75" spans="2:46" ht="14.1" customHeight="1">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row>
    <row r="76" spans="2:46" ht="14.1" customHeight="1"/>
    <row r="77" spans="2:46" ht="14.1" customHeight="1"/>
    <row r="78" spans="2:46" ht="14.1" customHeight="1"/>
    <row r="79" spans="2:46" ht="14.1" customHeight="1"/>
    <row r="80" spans="2:46" ht="14.1" customHeight="1"/>
    <row r="81" ht="14.1" customHeight="1"/>
    <row r="82" ht="14.1" customHeight="1"/>
    <row r="83" ht="14.1" customHeight="1"/>
    <row r="84" ht="14.1" customHeight="1"/>
    <row r="85" ht="14.1" customHeight="1"/>
    <row r="86" ht="14.1" customHeight="1"/>
    <row r="87" ht="14.1" customHeight="1"/>
  </sheetData>
  <mergeCells count="142">
    <mergeCell ref="BL33:BV33"/>
    <mergeCell ref="BL28:BV28"/>
    <mergeCell ref="BL29:BV29"/>
    <mergeCell ref="BL30:BV30"/>
    <mergeCell ref="BL31:BV31"/>
    <mergeCell ref="BL32:BV32"/>
    <mergeCell ref="BL23:BV23"/>
    <mergeCell ref="BL24:BV24"/>
    <mergeCell ref="BL25:BV25"/>
    <mergeCell ref="BL26:BV26"/>
    <mergeCell ref="BL27:BV27"/>
    <mergeCell ref="AV31:BH31"/>
    <mergeCell ref="BJ8:BV8"/>
    <mergeCell ref="AV8:BH8"/>
    <mergeCell ref="BL9:BV9"/>
    <mergeCell ref="BL10:BV10"/>
    <mergeCell ref="BL11:BV11"/>
    <mergeCell ref="BL12:BV12"/>
    <mergeCell ref="BL13:BV13"/>
    <mergeCell ref="BL14:BV14"/>
    <mergeCell ref="BL15:BV15"/>
    <mergeCell ref="BL16:BV16"/>
    <mergeCell ref="BL17:BV17"/>
    <mergeCell ref="BL18:BV18"/>
    <mergeCell ref="BL19:BV19"/>
    <mergeCell ref="BL20:BV20"/>
    <mergeCell ref="BL21:BV21"/>
    <mergeCell ref="M44:T44"/>
    <mergeCell ref="M45:T45"/>
    <mergeCell ref="M46:T46"/>
    <mergeCell ref="M47:T47"/>
    <mergeCell ref="M48:T48"/>
    <mergeCell ref="AC46:AK46"/>
    <mergeCell ref="AC47:AK47"/>
    <mergeCell ref="AC48:AK48"/>
    <mergeCell ref="M40:T40"/>
    <mergeCell ref="AC40:AK40"/>
    <mergeCell ref="U40:AB40"/>
    <mergeCell ref="AC41:AK41"/>
    <mergeCell ref="AC42:AK42"/>
    <mergeCell ref="AC43:AK43"/>
    <mergeCell ref="AC44:AK44"/>
    <mergeCell ref="AC45:AK45"/>
    <mergeCell ref="A31:I34"/>
    <mergeCell ref="J31:AQ34"/>
    <mergeCell ref="N38:O38"/>
    <mergeCell ref="S51:U53"/>
    <mergeCell ref="P51:R53"/>
    <mergeCell ref="M51:O53"/>
    <mergeCell ref="J51:L53"/>
    <mergeCell ref="S50:U50"/>
    <mergeCell ref="P50:R50"/>
    <mergeCell ref="M50:O50"/>
    <mergeCell ref="J50:L50"/>
    <mergeCell ref="J41:L41"/>
    <mergeCell ref="J42:L42"/>
    <mergeCell ref="J43:L43"/>
    <mergeCell ref="J44:L44"/>
    <mergeCell ref="J45:L45"/>
    <mergeCell ref="J40:L40"/>
    <mergeCell ref="I38:M38"/>
    <mergeCell ref="J46:L46"/>
    <mergeCell ref="J47:L47"/>
    <mergeCell ref="J48:L48"/>
    <mergeCell ref="M41:T41"/>
    <mergeCell ref="M42:T42"/>
    <mergeCell ref="M43:T43"/>
    <mergeCell ref="BO6:BP6"/>
    <mergeCell ref="S22:U22"/>
    <mergeCell ref="N22:R22"/>
    <mergeCell ref="G22:M22"/>
    <mergeCell ref="B22:F22"/>
    <mergeCell ref="V22:AA22"/>
    <mergeCell ref="AB22:AN22"/>
    <mergeCell ref="AO22:AQ22"/>
    <mergeCell ref="BL22:BV22"/>
    <mergeCell ref="BH9:BH10"/>
    <mergeCell ref="BF9:BF10"/>
    <mergeCell ref="BG9:BG10"/>
    <mergeCell ref="BD9:BD10"/>
    <mergeCell ref="BE9:BE10"/>
    <mergeCell ref="BC9:BC10"/>
    <mergeCell ref="BB9:BB10"/>
    <mergeCell ref="BA9:BA10"/>
    <mergeCell ref="X8:AC9"/>
    <mergeCell ref="AH1:AQ1"/>
    <mergeCell ref="B23:F23"/>
    <mergeCell ref="B24:F24"/>
    <mergeCell ref="B25:F25"/>
    <mergeCell ref="N23:R23"/>
    <mergeCell ref="N24:R24"/>
    <mergeCell ref="A8:E9"/>
    <mergeCell ref="A10:E11"/>
    <mergeCell ref="F8:Q9"/>
    <mergeCell ref="AA4:AB5"/>
    <mergeCell ref="S23:U23"/>
    <mergeCell ref="G4:N5"/>
    <mergeCell ref="O3:P6"/>
    <mergeCell ref="Q5:Y6"/>
    <mergeCell ref="Q3:Y4"/>
    <mergeCell ref="G23:M23"/>
    <mergeCell ref="AO23:AQ23"/>
    <mergeCell ref="S25:U25"/>
    <mergeCell ref="AO24:AQ24"/>
    <mergeCell ref="AO25:AQ25"/>
    <mergeCell ref="S24:U24"/>
    <mergeCell ref="AF4:AL5"/>
    <mergeCell ref="AE8:AQ9"/>
    <mergeCell ref="AC3:AE6"/>
    <mergeCell ref="S30:U30"/>
    <mergeCell ref="AO30:AQ30"/>
    <mergeCell ref="B30:F30"/>
    <mergeCell ref="G28:M28"/>
    <mergeCell ref="G29:M29"/>
    <mergeCell ref="G30:M30"/>
    <mergeCell ref="N28:R28"/>
    <mergeCell ref="N29:R29"/>
    <mergeCell ref="N30:R30"/>
    <mergeCell ref="B28:F28"/>
    <mergeCell ref="AO28:AQ28"/>
    <mergeCell ref="AO29:AQ29"/>
    <mergeCell ref="S28:U28"/>
    <mergeCell ref="S29:U29"/>
    <mergeCell ref="B29:F29"/>
    <mergeCell ref="S27:U27"/>
    <mergeCell ref="G24:M24"/>
    <mergeCell ref="N25:R25"/>
    <mergeCell ref="AE12:AQ13"/>
    <mergeCell ref="AE10:AP11"/>
    <mergeCell ref="F10:P11"/>
    <mergeCell ref="X10:AC11"/>
    <mergeCell ref="X12:AC13"/>
    <mergeCell ref="G25:M25"/>
    <mergeCell ref="B27:F27"/>
    <mergeCell ref="N26:R26"/>
    <mergeCell ref="N27:R27"/>
    <mergeCell ref="G27:M27"/>
    <mergeCell ref="G26:M26"/>
    <mergeCell ref="B26:F26"/>
    <mergeCell ref="AO27:AQ27"/>
    <mergeCell ref="AO26:AQ26"/>
    <mergeCell ref="S26:U26"/>
  </mergeCells>
  <phoneticPr fontId="23"/>
  <dataValidations count="3">
    <dataValidation imeMode="off" allowBlank="1" showInputMessage="1" showErrorMessage="1" sqref="W23:W30 Y23:Y30 AA23:AA30 AC23:AC30 AE23:AE30 AG23:AG30 AJ23:AJ30 AL23:AL30 AN23:AN30 BQ6 BS6 BU6" xr:uid="{00000000-0002-0000-0A00-000000000000}"/>
    <dataValidation imeMode="halfKatakana" allowBlank="1" showInputMessage="1" showErrorMessage="1" sqref="B23:R30" xr:uid="{00000000-0002-0000-0A00-000001000000}"/>
    <dataValidation imeMode="hiragana" allowBlank="1" showInputMessage="1" showErrorMessage="1" sqref="S23:U30 AO23:AQ30" xr:uid="{00000000-0002-0000-0A00-000002000000}"/>
  </dataValidations>
  <pageMargins left="0.78740157480314965" right="0.39370078740157483" top="0.39370078740157483" bottom="0.39370078740157483" header="0" footer="0"/>
  <pageSetup paperSize="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AE56"/>
  <sheetViews>
    <sheetView view="pageBreakPreview" zoomScaleNormal="100" zoomScaleSheetLayoutView="100" workbookViewId="0">
      <selection activeCell="U2" sqref="U2:AD2"/>
    </sheetView>
  </sheetViews>
  <sheetFormatPr defaultRowHeight="12"/>
  <cols>
    <col min="1" max="30" width="3.33203125" customWidth="1"/>
    <col min="31" max="34" width="0.88671875" customWidth="1"/>
  </cols>
  <sheetData>
    <row r="1" spans="1:31" ht="20.100000000000001" customHeight="1">
      <c r="A1" s="13" t="s">
        <v>305</v>
      </c>
      <c r="B1" s="29"/>
      <c r="C1" s="29"/>
      <c r="D1" s="14"/>
      <c r="E1" s="29"/>
      <c r="F1" s="29"/>
      <c r="G1" s="30"/>
    </row>
    <row r="2" spans="1:31" ht="39.9" customHeight="1">
      <c r="A2" s="17"/>
      <c r="B2" s="46"/>
      <c r="C2" s="46"/>
      <c r="D2" s="17"/>
      <c r="E2" s="46"/>
      <c r="F2" s="46"/>
      <c r="G2" s="46"/>
      <c r="R2" s="1234" t="s">
        <v>552</v>
      </c>
      <c r="S2" s="731"/>
      <c r="T2" s="732"/>
      <c r="U2" s="691"/>
      <c r="V2" s="731"/>
      <c r="W2" s="731"/>
      <c r="X2" s="731"/>
      <c r="Y2" s="731"/>
      <c r="Z2" s="731"/>
      <c r="AA2" s="731"/>
      <c r="AB2" s="731"/>
      <c r="AC2" s="731"/>
      <c r="AD2" s="732"/>
    </row>
    <row r="3" spans="1:31" ht="15" customHeight="1">
      <c r="X3" s="1235" t="str">
        <f>IF(初期入力!$E$11="","",初期入力!$E$11)</f>
        <v/>
      </c>
      <c r="Y3" s="1235"/>
      <c r="Z3" s="1235"/>
      <c r="AA3" s="1235"/>
      <c r="AB3" s="1235"/>
      <c r="AC3" s="1235"/>
      <c r="AD3" s="1235"/>
      <c r="AE3" s="40"/>
    </row>
    <row r="4" spans="1:31" ht="24.9" customHeight="1">
      <c r="O4" s="16" t="s">
        <v>306</v>
      </c>
      <c r="P4" s="16"/>
    </row>
    <row r="5" spans="1:31" ht="15.9" customHeight="1">
      <c r="B5" s="18"/>
      <c r="C5" s="18"/>
      <c r="D5" s="18"/>
      <c r="E5" s="1229" t="str">
        <f>IF(初期入力!$E$70="","",初期入力!$E$70)</f>
        <v/>
      </c>
      <c r="F5" s="1229"/>
      <c r="G5" s="1229"/>
      <c r="H5" s="1229"/>
      <c r="I5" s="1229"/>
      <c r="J5" s="1229"/>
      <c r="K5" s="1229"/>
      <c r="L5" s="1229"/>
      <c r="M5" s="1229"/>
      <c r="N5" s="1229"/>
      <c r="O5" s="1229"/>
      <c r="Q5" s="18"/>
      <c r="R5" s="18"/>
      <c r="S5" s="18"/>
      <c r="T5" s="18"/>
      <c r="U5" s="18"/>
      <c r="V5" s="18"/>
      <c r="W5" s="18"/>
      <c r="X5" s="18"/>
      <c r="Y5" s="18"/>
      <c r="AB5" s="18"/>
    </row>
    <row r="6" spans="1:31" ht="15.9" customHeight="1">
      <c r="A6" s="618" t="s">
        <v>486</v>
      </c>
      <c r="B6" s="618"/>
      <c r="C6" s="618"/>
      <c r="D6" s="618"/>
      <c r="E6" s="1193"/>
      <c r="F6" s="1193"/>
      <c r="G6" s="1193"/>
      <c r="H6" s="1193"/>
      <c r="I6" s="1193"/>
      <c r="J6" s="1193"/>
      <c r="K6" s="1193"/>
      <c r="L6" s="1193"/>
      <c r="M6" s="1193"/>
      <c r="N6" s="1193"/>
      <c r="O6" s="1193"/>
      <c r="Q6" s="18"/>
      <c r="R6" s="18"/>
      <c r="S6" s="18"/>
      <c r="T6" s="18"/>
      <c r="U6" s="18"/>
      <c r="V6" s="18"/>
      <c r="W6" s="18"/>
      <c r="X6" s="18"/>
      <c r="Y6" s="18"/>
      <c r="AD6" s="18"/>
    </row>
    <row r="7" spans="1:31" ht="15.9" customHeight="1">
      <c r="B7" s="18"/>
      <c r="C7" s="18"/>
      <c r="D7" s="18"/>
      <c r="E7" s="1087" t="str">
        <f>IF(初期入力!$E$74="","",初期入力!$E$74)</f>
        <v/>
      </c>
      <c r="F7" s="1087"/>
      <c r="G7" s="1087"/>
      <c r="H7" s="1087"/>
      <c r="I7" s="1087"/>
      <c r="J7" s="1087"/>
      <c r="K7" s="1087"/>
      <c r="L7" s="1087"/>
      <c r="M7" s="6"/>
    </row>
    <row r="8" spans="1:31" ht="15.9" customHeight="1">
      <c r="A8" s="618" t="s">
        <v>508</v>
      </c>
      <c r="B8" s="618"/>
      <c r="C8" s="618"/>
      <c r="D8" s="618"/>
      <c r="E8" s="1088"/>
      <c r="F8" s="1088"/>
      <c r="G8" s="1088"/>
      <c r="H8" s="1088"/>
      <c r="I8" s="1088"/>
      <c r="J8" s="1088"/>
      <c r="K8" s="1088"/>
      <c r="L8" s="1088"/>
      <c r="M8" s="7" t="s">
        <v>858</v>
      </c>
    </row>
    <row r="9" spans="1:31" ht="15.9" customHeight="1">
      <c r="B9" s="18"/>
      <c r="C9" s="18"/>
      <c r="D9" s="18"/>
      <c r="E9" s="18"/>
      <c r="F9" s="18"/>
      <c r="G9" s="18"/>
      <c r="H9" s="18"/>
      <c r="I9" s="18"/>
      <c r="J9" s="18"/>
      <c r="K9" s="18"/>
      <c r="L9" s="18"/>
      <c r="M9" s="18"/>
      <c r="N9" s="18"/>
      <c r="O9" s="18"/>
      <c r="Q9" s="18"/>
      <c r="R9" s="18"/>
      <c r="S9" s="18"/>
      <c r="T9" s="18"/>
      <c r="U9" s="18"/>
      <c r="V9" s="1086" t="str">
        <f>IF(初期入力!$E$17="","",初期入力!$E$17)</f>
        <v/>
      </c>
      <c r="W9" s="1086"/>
      <c r="X9" s="1086"/>
      <c r="Y9" s="1086"/>
      <c r="Z9" s="1086"/>
      <c r="AA9" s="1086"/>
      <c r="AB9" s="1086"/>
      <c r="AC9" s="1086"/>
      <c r="AD9" s="1086"/>
    </row>
    <row r="10" spans="1:31" ht="15.9" customHeight="1">
      <c r="B10" s="18"/>
      <c r="C10" s="18"/>
      <c r="D10" s="18"/>
      <c r="E10" s="18"/>
      <c r="F10" s="18"/>
      <c r="G10" s="18"/>
      <c r="H10" s="18"/>
      <c r="I10" s="18"/>
      <c r="J10" s="18"/>
      <c r="K10" s="18"/>
      <c r="L10" s="18"/>
      <c r="M10" s="18"/>
      <c r="N10" s="18"/>
      <c r="O10" s="18"/>
      <c r="Q10" s="18"/>
      <c r="R10" s="735" t="s">
        <v>435</v>
      </c>
      <c r="S10" s="735"/>
      <c r="T10" s="735"/>
      <c r="U10" s="735"/>
      <c r="V10" s="1086"/>
      <c r="W10" s="1086"/>
      <c r="X10" s="1086"/>
      <c r="Y10" s="1086"/>
      <c r="Z10" s="1086"/>
      <c r="AA10" s="1086"/>
      <c r="AB10" s="1086"/>
      <c r="AC10" s="1086"/>
      <c r="AD10" s="1086"/>
    </row>
    <row r="11" spans="1:31" ht="15.9" customHeight="1">
      <c r="B11" s="18"/>
      <c r="C11" s="18"/>
      <c r="D11" s="18"/>
      <c r="E11" s="18"/>
      <c r="F11" s="18"/>
      <c r="G11" s="18"/>
      <c r="H11" s="18"/>
      <c r="I11" s="18"/>
      <c r="J11" s="18"/>
      <c r="K11" s="18"/>
      <c r="L11" s="18"/>
      <c r="M11" s="18"/>
      <c r="N11" s="18"/>
      <c r="O11" s="18"/>
      <c r="Q11" s="18"/>
      <c r="R11" s="938" t="s">
        <v>509</v>
      </c>
      <c r="S11" s="618"/>
      <c r="T11" s="618"/>
      <c r="U11" s="618"/>
      <c r="V11" s="1194" t="str">
        <f>IF(初期入力!$E$37="","",初期入力!$E$37)</f>
        <v/>
      </c>
      <c r="W11" s="1194"/>
      <c r="X11" s="1194"/>
      <c r="Y11" s="1194"/>
      <c r="Z11" s="1194"/>
      <c r="AA11" s="1194"/>
      <c r="AB11" s="1194"/>
      <c r="AC11" s="1194"/>
      <c r="AD11" s="6"/>
    </row>
    <row r="12" spans="1:31" ht="15.9" customHeight="1">
      <c r="B12" s="18"/>
      <c r="C12" s="18"/>
      <c r="D12" s="18"/>
      <c r="E12" s="18"/>
      <c r="F12" s="18"/>
      <c r="G12" s="18"/>
      <c r="H12" s="18"/>
      <c r="I12" s="18"/>
      <c r="J12" s="18"/>
      <c r="K12" s="18"/>
      <c r="L12" s="18"/>
      <c r="M12" s="18"/>
      <c r="N12" s="18"/>
      <c r="O12" s="18"/>
      <c r="Q12" s="32"/>
      <c r="R12" s="618"/>
      <c r="S12" s="618"/>
      <c r="T12" s="618"/>
      <c r="U12" s="618"/>
      <c r="V12" s="1195"/>
      <c r="W12" s="1195"/>
      <c r="X12" s="1195"/>
      <c r="Y12" s="1195"/>
      <c r="Z12" s="1195"/>
      <c r="AA12" s="1195"/>
      <c r="AB12" s="1195"/>
      <c r="AC12" s="1195"/>
      <c r="AD12" s="231" t="s">
        <v>854</v>
      </c>
    </row>
    <row r="13" spans="1:31" ht="9.9" customHeight="1">
      <c r="B13" s="18"/>
      <c r="C13" s="18"/>
      <c r="D13" s="18"/>
      <c r="E13" s="18"/>
      <c r="F13" s="18"/>
      <c r="G13" s="18"/>
      <c r="H13" s="18"/>
      <c r="I13" s="18"/>
      <c r="J13" s="18"/>
      <c r="K13" s="18"/>
      <c r="L13" s="18"/>
      <c r="M13" s="18"/>
      <c r="N13" s="18"/>
      <c r="O13" s="18"/>
      <c r="Q13" s="32"/>
      <c r="R13" s="32"/>
      <c r="S13" s="32"/>
      <c r="T13" s="32"/>
      <c r="U13" s="32"/>
      <c r="V13" s="18"/>
      <c r="W13" s="18"/>
      <c r="X13" s="18"/>
      <c r="Y13" s="18"/>
      <c r="AD13" s="22"/>
    </row>
    <row r="14" spans="1:31" ht="15.9" customHeight="1">
      <c r="A14" s="24"/>
      <c r="B14" s="24" t="s">
        <v>307</v>
      </c>
      <c r="C14" s="24"/>
      <c r="D14" s="24"/>
      <c r="E14" s="735" t="str">
        <f>IF(初期入力!E70="","",初期入力!E70)</f>
        <v/>
      </c>
      <c r="F14" s="735"/>
      <c r="G14" s="735"/>
      <c r="H14" s="735"/>
      <c r="I14" s="735"/>
      <c r="J14" s="735"/>
      <c r="K14" s="735"/>
      <c r="L14" s="735"/>
      <c r="M14" s="735"/>
      <c r="N14" s="735"/>
      <c r="O14" s="735"/>
      <c r="P14" s="735"/>
      <c r="Q14" s="24" t="s">
        <v>308</v>
      </c>
      <c r="R14" s="24"/>
      <c r="S14" s="24"/>
      <c r="T14" s="24"/>
      <c r="U14" s="24"/>
      <c r="V14" s="24"/>
      <c r="W14" s="24"/>
      <c r="X14" s="24"/>
      <c r="Y14" s="24"/>
      <c r="Z14" s="24"/>
      <c r="AA14" s="24"/>
      <c r="AB14" s="24"/>
      <c r="AC14" s="24"/>
      <c r="AD14" s="23"/>
    </row>
    <row r="15" spans="1:31" ht="9.9" customHeight="1">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row>
    <row r="16" spans="1:31" ht="15.9" customHeight="1">
      <c r="A16" s="24"/>
      <c r="B16" s="24" t="s">
        <v>309</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row>
    <row r="17" spans="1:30" ht="9.9" customHeight="1">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row>
    <row r="18" spans="1:30" ht="26.1" customHeight="1">
      <c r="A18" s="691" t="s">
        <v>859</v>
      </c>
      <c r="B18" s="731"/>
      <c r="C18" s="731"/>
      <c r="D18" s="731"/>
      <c r="E18" s="732"/>
      <c r="F18" s="280"/>
      <c r="G18" s="281"/>
      <c r="H18" s="196" t="s">
        <v>67</v>
      </c>
      <c r="I18" s="1233" t="s">
        <v>857</v>
      </c>
      <c r="J18" s="1233"/>
      <c r="K18" s="249"/>
      <c r="L18" s="6" t="s">
        <v>23</v>
      </c>
      <c r="M18" s="249"/>
      <c r="N18" s="6" t="s">
        <v>24</v>
      </c>
      <c r="O18" s="249"/>
      <c r="P18" s="6" t="s">
        <v>25</v>
      </c>
      <c r="Q18" s="281"/>
      <c r="R18" s="281"/>
      <c r="S18" s="196" t="s">
        <v>878</v>
      </c>
      <c r="T18" s="281"/>
      <c r="U18" s="196" t="s">
        <v>70</v>
      </c>
      <c r="V18" s="1233" t="s">
        <v>857</v>
      </c>
      <c r="W18" s="1233"/>
      <c r="X18" s="249"/>
      <c r="Y18" s="6" t="s">
        <v>23</v>
      </c>
      <c r="Z18" s="249"/>
      <c r="AA18" s="6" t="s">
        <v>24</v>
      </c>
      <c r="AB18" s="249"/>
      <c r="AC18" s="196" t="s">
        <v>25</v>
      </c>
      <c r="AD18" s="282"/>
    </row>
    <row r="19" spans="1:30" ht="26.1" customHeight="1">
      <c r="A19" s="691" t="s">
        <v>860</v>
      </c>
      <c r="B19" s="731"/>
      <c r="C19" s="731"/>
      <c r="D19" s="731"/>
      <c r="E19" s="732"/>
      <c r="F19" s="1230"/>
      <c r="G19" s="1231"/>
      <c r="H19" s="1231"/>
      <c r="I19" s="1231"/>
      <c r="J19" s="1231"/>
      <c r="K19" s="1231"/>
      <c r="L19" s="1231"/>
      <c r="M19" s="1231"/>
      <c r="N19" s="1231"/>
      <c r="O19" s="1232"/>
      <c r="P19" s="1239" t="s">
        <v>861</v>
      </c>
      <c r="Q19" s="1240"/>
      <c r="R19" s="1240"/>
      <c r="S19" s="1240"/>
      <c r="T19" s="1241"/>
      <c r="U19" s="1230"/>
      <c r="V19" s="1231"/>
      <c r="W19" s="1231"/>
      <c r="X19" s="1231"/>
      <c r="Y19" s="1231"/>
      <c r="Z19" s="1231"/>
      <c r="AA19" s="1231"/>
      <c r="AB19" s="1231"/>
      <c r="AC19" s="1231"/>
      <c r="AD19" s="1232"/>
    </row>
    <row r="20" spans="1:30" ht="26.1" customHeight="1">
      <c r="A20" s="303"/>
      <c r="B20" s="691" t="s">
        <v>862</v>
      </c>
      <c r="C20" s="731"/>
      <c r="D20" s="731"/>
      <c r="E20" s="732"/>
      <c r="F20" s="1230"/>
      <c r="G20" s="1231"/>
      <c r="H20" s="1231"/>
      <c r="I20" s="1231"/>
      <c r="J20" s="1231"/>
      <c r="K20" s="1231"/>
      <c r="L20" s="1231"/>
      <c r="M20" s="1231"/>
      <c r="N20" s="1231"/>
      <c r="O20" s="1232"/>
      <c r="P20" s="691" t="s">
        <v>867</v>
      </c>
      <c r="Q20" s="731"/>
      <c r="R20" s="731"/>
      <c r="S20" s="731"/>
      <c r="T20" s="732"/>
      <c r="U20" s="1230"/>
      <c r="V20" s="1231"/>
      <c r="W20" s="1231"/>
      <c r="X20" s="1231"/>
      <c r="Y20" s="1231"/>
      <c r="Z20" s="1231"/>
      <c r="AA20" s="1231"/>
      <c r="AB20" s="1231"/>
      <c r="AC20" s="1231"/>
      <c r="AD20" s="1232"/>
    </row>
    <row r="21" spans="1:30" ht="26.1" customHeight="1">
      <c r="A21" s="1151" t="s">
        <v>874</v>
      </c>
      <c r="B21" s="691" t="s">
        <v>863</v>
      </c>
      <c r="C21" s="731"/>
      <c r="D21" s="731"/>
      <c r="E21" s="732"/>
      <c r="F21" s="280"/>
      <c r="G21" s="281"/>
      <c r="H21" s="196" t="s">
        <v>67</v>
      </c>
      <c r="I21" s="1233" t="s">
        <v>857</v>
      </c>
      <c r="J21" s="1233"/>
      <c r="K21" s="250"/>
      <c r="L21" s="196" t="s">
        <v>23</v>
      </c>
      <c r="M21" s="250"/>
      <c r="N21" s="196" t="s">
        <v>24</v>
      </c>
      <c r="O21" s="250"/>
      <c r="P21" s="196" t="s">
        <v>25</v>
      </c>
      <c r="Q21" s="281"/>
      <c r="R21" s="281"/>
      <c r="S21" s="196" t="s">
        <v>878</v>
      </c>
      <c r="T21" s="281"/>
      <c r="U21" s="196" t="s">
        <v>70</v>
      </c>
      <c r="V21" s="1233" t="s">
        <v>857</v>
      </c>
      <c r="W21" s="1233"/>
      <c r="X21" s="250"/>
      <c r="Y21" s="196" t="s">
        <v>23</v>
      </c>
      <c r="Z21" s="250"/>
      <c r="AA21" s="196" t="s">
        <v>24</v>
      </c>
      <c r="AB21" s="250"/>
      <c r="AC21" s="196" t="s">
        <v>25</v>
      </c>
      <c r="AD21" s="282"/>
    </row>
    <row r="22" spans="1:30" ht="26.1" customHeight="1">
      <c r="A22" s="1151"/>
      <c r="B22" s="691" t="s">
        <v>865</v>
      </c>
      <c r="C22" s="731"/>
      <c r="D22" s="731"/>
      <c r="E22" s="732"/>
      <c r="F22" s="1230"/>
      <c r="G22" s="1231"/>
      <c r="H22" s="1231"/>
      <c r="I22" s="1231"/>
      <c r="J22" s="1231"/>
      <c r="K22" s="1231"/>
      <c r="L22" s="1231"/>
      <c r="M22" s="1231"/>
      <c r="N22" s="1231"/>
      <c r="O22" s="1232"/>
      <c r="P22" s="691" t="s">
        <v>868</v>
      </c>
      <c r="Q22" s="731"/>
      <c r="R22" s="731"/>
      <c r="S22" s="731"/>
      <c r="T22" s="732"/>
      <c r="U22" s="242"/>
      <c r="V22" s="1233" t="s">
        <v>310</v>
      </c>
      <c r="W22" s="1233"/>
      <c r="X22" s="250"/>
      <c r="Y22" s="196" t="s">
        <v>23</v>
      </c>
      <c r="Z22" s="250"/>
      <c r="AA22" s="196" t="s">
        <v>24</v>
      </c>
      <c r="AB22" s="250"/>
      <c r="AC22" s="196" t="s">
        <v>879</v>
      </c>
      <c r="AD22" s="458" t="s">
        <v>880</v>
      </c>
    </row>
    <row r="23" spans="1:30" ht="26.1" customHeight="1">
      <c r="A23" s="1151"/>
      <c r="B23" s="691" t="s">
        <v>866</v>
      </c>
      <c r="C23" s="731"/>
      <c r="D23" s="731"/>
      <c r="E23" s="732"/>
      <c r="F23" s="1230"/>
      <c r="G23" s="1231"/>
      <c r="H23" s="1231"/>
      <c r="I23" s="1231"/>
      <c r="J23" s="1231"/>
      <c r="K23" s="1231"/>
      <c r="L23" s="1231"/>
      <c r="M23" s="1231"/>
      <c r="N23" s="1231"/>
      <c r="O23" s="1231"/>
      <c r="P23" s="1231"/>
      <c r="Q23" s="1231"/>
      <c r="R23" s="1231"/>
      <c r="S23" s="1231"/>
      <c r="T23" s="1231"/>
      <c r="U23" s="1231"/>
      <c r="V23" s="1231"/>
      <c r="W23" s="1231"/>
      <c r="X23" s="1231"/>
      <c r="Y23" s="1231"/>
      <c r="Z23" s="1231"/>
      <c r="AA23" s="1231"/>
      <c r="AB23" s="1231"/>
      <c r="AC23" s="1231"/>
      <c r="AD23" s="1232"/>
    </row>
    <row r="24" spans="1:30" ht="26.1" customHeight="1">
      <c r="A24" s="418"/>
      <c r="B24" s="627" t="s">
        <v>864</v>
      </c>
      <c r="C24" s="628"/>
      <c r="D24" s="628"/>
      <c r="E24" s="629"/>
      <c r="F24" s="1110"/>
      <c r="G24" s="746"/>
      <c r="H24" s="746"/>
      <c r="I24" s="746"/>
      <c r="J24" s="746"/>
      <c r="K24" s="746"/>
      <c r="L24" s="746"/>
      <c r="M24" s="746"/>
      <c r="N24" s="746"/>
      <c r="O24" s="744"/>
      <c r="P24" s="627" t="s">
        <v>869</v>
      </c>
      <c r="Q24" s="628"/>
      <c r="R24" s="628"/>
      <c r="S24" s="628"/>
      <c r="T24" s="629"/>
      <c r="U24" s="1110"/>
      <c r="V24" s="746"/>
      <c r="W24" s="746"/>
      <c r="X24" s="746"/>
      <c r="Y24" s="746"/>
      <c r="Z24" s="746"/>
      <c r="AA24" s="746"/>
      <c r="AB24" s="746"/>
      <c r="AC24" s="746"/>
      <c r="AD24" s="744"/>
    </row>
    <row r="25" spans="1:30" ht="26.1" customHeight="1">
      <c r="A25" s="1170" t="s">
        <v>875</v>
      </c>
      <c r="B25" s="649" t="s">
        <v>871</v>
      </c>
      <c r="C25" s="650"/>
      <c r="D25" s="650"/>
      <c r="E25" s="651"/>
      <c r="F25" s="1230"/>
      <c r="G25" s="1231"/>
      <c r="H25" s="1231"/>
      <c r="I25" s="1231"/>
      <c r="J25" s="1231"/>
      <c r="K25" s="1231"/>
      <c r="L25" s="1231"/>
      <c r="M25" s="1231"/>
      <c r="N25" s="1231"/>
      <c r="O25" s="1232"/>
      <c r="P25" s="691" t="s">
        <v>870</v>
      </c>
      <c r="Q25" s="731"/>
      <c r="R25" s="731"/>
      <c r="S25" s="731"/>
      <c r="T25" s="732"/>
      <c r="U25" s="280"/>
      <c r="V25" s="196" t="s">
        <v>62</v>
      </c>
      <c r="W25" s="1233"/>
      <c r="X25" s="1233"/>
      <c r="Y25" s="1233"/>
      <c r="Z25" s="1233"/>
      <c r="AA25" s="1233"/>
      <c r="AB25" s="1233"/>
      <c r="AC25" s="196" t="s">
        <v>63</v>
      </c>
      <c r="AD25" s="282"/>
    </row>
    <row r="26" spans="1:30" ht="26.1" customHeight="1">
      <c r="A26" s="1171"/>
      <c r="B26" s="627" t="s">
        <v>872</v>
      </c>
      <c r="C26" s="628"/>
      <c r="D26" s="628"/>
      <c r="E26" s="629"/>
      <c r="F26" s="419"/>
      <c r="G26" s="401"/>
      <c r="H26" s="401" t="s">
        <v>67</v>
      </c>
      <c r="I26" s="742" t="s">
        <v>857</v>
      </c>
      <c r="J26" s="742"/>
      <c r="K26" s="401"/>
      <c r="L26" s="401" t="s">
        <v>23</v>
      </c>
      <c r="M26" s="401"/>
      <c r="N26" s="401" t="s">
        <v>24</v>
      </c>
      <c r="O26" s="401"/>
      <c r="P26" s="401" t="s">
        <v>25</v>
      </c>
      <c r="Q26" s="742" t="s">
        <v>176</v>
      </c>
      <c r="R26" s="742"/>
      <c r="S26" s="742"/>
      <c r="T26" s="742" t="s">
        <v>70</v>
      </c>
      <c r="U26" s="742"/>
      <c r="V26" s="742" t="s">
        <v>857</v>
      </c>
      <c r="W26" s="742"/>
      <c r="X26" s="401"/>
      <c r="Y26" s="401" t="s">
        <v>23</v>
      </c>
      <c r="Z26" s="401"/>
      <c r="AA26" s="401" t="s">
        <v>24</v>
      </c>
      <c r="AB26" s="401"/>
      <c r="AC26" s="746" t="s">
        <v>25</v>
      </c>
      <c r="AD26" s="744"/>
    </row>
    <row r="27" spans="1:30" ht="26.1" customHeight="1">
      <c r="A27" s="1170" t="s">
        <v>876</v>
      </c>
      <c r="B27" s="624" t="s">
        <v>871</v>
      </c>
      <c r="C27" s="625"/>
      <c r="D27" s="625"/>
      <c r="E27" s="626"/>
      <c r="F27" s="1108"/>
      <c r="G27" s="711"/>
      <c r="H27" s="711"/>
      <c r="I27" s="711"/>
      <c r="J27" s="711"/>
      <c r="K27" s="711"/>
      <c r="L27" s="711"/>
      <c r="M27" s="711"/>
      <c r="N27" s="711"/>
      <c r="O27" s="712"/>
      <c r="P27" s="624" t="s">
        <v>870</v>
      </c>
      <c r="Q27" s="625"/>
      <c r="R27" s="625"/>
      <c r="S27" s="625"/>
      <c r="T27" s="626"/>
      <c r="U27" s="148"/>
      <c r="V27" s="6" t="s">
        <v>62</v>
      </c>
      <c r="W27" s="752"/>
      <c r="X27" s="752"/>
      <c r="Y27" s="752"/>
      <c r="Z27" s="752"/>
      <c r="AA27" s="752"/>
      <c r="AB27" s="752"/>
      <c r="AC27" s="6" t="s">
        <v>63</v>
      </c>
      <c r="AD27" s="200"/>
    </row>
    <row r="28" spans="1:30" ht="26.1" customHeight="1">
      <c r="A28" s="573"/>
      <c r="B28" s="153" t="s">
        <v>311</v>
      </c>
      <c r="C28" s="459"/>
      <c r="D28" s="1236"/>
      <c r="E28" s="1237"/>
      <c r="F28" s="1237"/>
      <c r="G28" s="1237"/>
      <c r="H28" s="1237"/>
      <c r="I28" s="1237"/>
      <c r="J28" s="585" t="s">
        <v>510</v>
      </c>
      <c r="K28" s="606"/>
      <c r="L28" s="459" t="s">
        <v>312</v>
      </c>
      <c r="M28" s="460"/>
      <c r="N28" s="1238"/>
      <c r="O28" s="1238"/>
      <c r="P28" s="1238"/>
      <c r="Q28" s="1238"/>
      <c r="R28" s="1238"/>
      <c r="S28" s="585" t="s">
        <v>510</v>
      </c>
      <c r="T28" s="606"/>
      <c r="U28" s="459"/>
      <c r="V28" s="461" t="s">
        <v>313</v>
      </c>
      <c r="W28" s="462"/>
      <c r="X28" s="1238"/>
      <c r="Y28" s="1238"/>
      <c r="Z28" s="1238"/>
      <c r="AA28" s="1238"/>
      <c r="AB28" s="1238"/>
      <c r="AC28" s="585" t="s">
        <v>510</v>
      </c>
      <c r="AD28" s="606"/>
    </row>
    <row r="29" spans="1:30" ht="26.1" customHeight="1">
      <c r="A29" s="1171"/>
      <c r="B29" s="691" t="s">
        <v>872</v>
      </c>
      <c r="C29" s="731"/>
      <c r="D29" s="731"/>
      <c r="E29" s="732"/>
      <c r="F29" s="280"/>
      <c r="G29" s="281"/>
      <c r="H29" s="196" t="s">
        <v>67</v>
      </c>
      <c r="I29" s="1233" t="s">
        <v>857</v>
      </c>
      <c r="J29" s="1233"/>
      <c r="K29" s="250"/>
      <c r="L29" s="196" t="s">
        <v>23</v>
      </c>
      <c r="M29" s="250"/>
      <c r="N29" s="196" t="s">
        <v>24</v>
      </c>
      <c r="O29" s="250"/>
      <c r="P29" s="196" t="s">
        <v>25</v>
      </c>
      <c r="Q29" s="281"/>
      <c r="R29" s="281"/>
      <c r="S29" s="196" t="s">
        <v>878</v>
      </c>
      <c r="T29" s="281"/>
      <c r="U29" s="196" t="s">
        <v>70</v>
      </c>
      <c r="V29" s="1233" t="s">
        <v>857</v>
      </c>
      <c r="W29" s="1233"/>
      <c r="X29" s="250"/>
      <c r="Y29" s="196" t="s">
        <v>23</v>
      </c>
      <c r="Z29" s="250"/>
      <c r="AA29" s="196" t="s">
        <v>24</v>
      </c>
      <c r="AB29" s="250"/>
      <c r="AC29" s="196" t="s">
        <v>25</v>
      </c>
      <c r="AD29" s="282"/>
    </row>
    <row r="30" spans="1:30" ht="26.1" customHeight="1">
      <c r="A30" s="691" t="s">
        <v>873</v>
      </c>
      <c r="B30" s="731"/>
      <c r="C30" s="731"/>
      <c r="D30" s="731"/>
      <c r="E30" s="732"/>
      <c r="F30" s="242" t="s">
        <v>511</v>
      </c>
      <c r="G30" s="1233"/>
      <c r="H30" s="1233"/>
      <c r="I30" s="1233"/>
      <c r="J30" s="1233"/>
      <c r="K30" s="1233"/>
      <c r="L30" s="731" t="s">
        <v>512</v>
      </c>
      <c r="M30" s="731"/>
      <c r="N30" s="1233"/>
      <c r="O30" s="1233"/>
      <c r="P30" s="1233"/>
      <c r="Q30" s="1233"/>
      <c r="R30" s="1233"/>
      <c r="S30" s="731" t="s">
        <v>512</v>
      </c>
      <c r="T30" s="731"/>
      <c r="U30" s="1233"/>
      <c r="V30" s="1233"/>
      <c r="W30" s="1233"/>
      <c r="X30" s="1233"/>
      <c r="Y30" s="1233"/>
      <c r="Z30" s="731" t="s">
        <v>513</v>
      </c>
      <c r="AA30" s="731"/>
      <c r="AB30" s="585"/>
      <c r="AC30" s="585"/>
      <c r="AD30" s="606"/>
    </row>
    <row r="31" spans="1:30" ht="14.1"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row>
    <row r="32" spans="1:30" ht="20.100000000000001" customHeight="1">
      <c r="A32" s="3"/>
      <c r="B32" s="3"/>
      <c r="C32" s="3"/>
      <c r="D32" s="47" t="s">
        <v>241</v>
      </c>
      <c r="E32" s="3" t="s">
        <v>314</v>
      </c>
      <c r="F32" s="3"/>
      <c r="G32" s="3"/>
      <c r="H32" s="3"/>
      <c r="I32" s="3"/>
      <c r="J32" s="3"/>
      <c r="K32" s="3"/>
      <c r="L32" s="3"/>
      <c r="M32" s="3"/>
      <c r="N32" s="3"/>
      <c r="O32" s="3"/>
      <c r="P32" s="3"/>
      <c r="Q32" s="3"/>
      <c r="R32" s="3"/>
      <c r="S32" s="3"/>
      <c r="T32" s="3"/>
      <c r="U32" s="3"/>
      <c r="V32" s="3"/>
      <c r="W32" s="3"/>
      <c r="X32" s="3"/>
      <c r="Y32" s="3"/>
      <c r="Z32" s="3"/>
      <c r="AA32" s="3"/>
      <c r="AB32" s="3"/>
      <c r="AC32" s="3"/>
      <c r="AD32" s="3"/>
    </row>
    <row r="33" spans="1:30" ht="20.100000000000001" customHeight="1">
      <c r="A33" s="3"/>
      <c r="B33" s="3"/>
      <c r="C33" s="3"/>
      <c r="D33" s="3"/>
      <c r="E33" s="3" t="s">
        <v>315</v>
      </c>
      <c r="F33" s="3"/>
      <c r="G33" s="3"/>
      <c r="H33" s="3"/>
      <c r="I33" s="3"/>
      <c r="J33" s="3"/>
      <c r="K33" s="3"/>
      <c r="L33" s="3"/>
      <c r="M33" s="3"/>
      <c r="N33" s="3"/>
      <c r="O33" s="3"/>
      <c r="P33" s="3"/>
      <c r="Q33" s="3"/>
      <c r="R33" s="3"/>
      <c r="S33" s="3"/>
      <c r="T33" s="3"/>
      <c r="U33" s="3"/>
      <c r="V33" s="3"/>
      <c r="W33" s="3"/>
      <c r="X33" s="3"/>
      <c r="Y33" s="3"/>
      <c r="Z33" s="3"/>
      <c r="AA33" s="3"/>
      <c r="AB33" s="3"/>
      <c r="AC33" s="3"/>
      <c r="AD33" s="3"/>
    </row>
    <row r="34" spans="1:30" ht="20.100000000000001" customHeight="1">
      <c r="A34" s="3"/>
      <c r="B34" s="3"/>
      <c r="C34" s="3"/>
      <c r="D34" s="3"/>
      <c r="E34" s="3" t="s">
        <v>316</v>
      </c>
      <c r="F34" s="3"/>
      <c r="G34" s="3"/>
      <c r="H34" s="3"/>
      <c r="I34" s="3"/>
      <c r="J34" s="3"/>
      <c r="K34" s="3"/>
      <c r="L34" s="3"/>
      <c r="M34" s="3"/>
      <c r="N34" s="3"/>
      <c r="O34" s="3"/>
      <c r="P34" s="3"/>
      <c r="Q34" s="3"/>
      <c r="R34" s="3"/>
      <c r="S34" s="3"/>
      <c r="T34" s="3"/>
      <c r="U34" s="3"/>
      <c r="V34" s="3"/>
      <c r="W34" s="3"/>
      <c r="X34" s="3"/>
      <c r="Y34" s="3"/>
      <c r="Z34" s="3"/>
      <c r="AA34" s="3"/>
      <c r="AB34" s="3"/>
      <c r="AC34" s="3"/>
      <c r="AD34" s="3"/>
    </row>
    <row r="35" spans="1:30" ht="20.100000000000001" customHeight="1">
      <c r="A35" s="3"/>
      <c r="B35" s="3"/>
      <c r="C35" s="3"/>
      <c r="D35" s="3"/>
      <c r="E35" s="3" t="s">
        <v>317</v>
      </c>
      <c r="F35" s="3"/>
      <c r="G35" s="3"/>
      <c r="H35" s="3"/>
      <c r="I35" s="3"/>
      <c r="J35" s="3"/>
      <c r="K35" s="3"/>
      <c r="L35" s="3"/>
      <c r="M35" s="3"/>
      <c r="N35" s="3"/>
      <c r="O35" s="3"/>
      <c r="P35" s="3"/>
      <c r="Q35" s="3"/>
      <c r="R35" s="3"/>
      <c r="S35" s="3"/>
      <c r="T35" s="3"/>
      <c r="U35" s="3"/>
      <c r="V35" s="3"/>
      <c r="W35" s="3"/>
      <c r="X35" s="3"/>
      <c r="Y35" s="3"/>
      <c r="Z35" s="3"/>
      <c r="AA35" s="3"/>
      <c r="AB35" s="3"/>
      <c r="AC35" s="3"/>
      <c r="AD35" s="3"/>
    </row>
    <row r="36" spans="1:30" ht="14.1"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4.1"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ht="14.1"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row>
    <row r="39" spans="1:30" ht="14.1"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1:30" ht="14.1"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ht="14.1"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ht="14.1"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ht="14.1"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ht="14.1"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ht="14.1"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ht="14.1"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ht="14.1"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ht="14.1"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ht="14.1"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ht="14.1"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ht="14.1"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ht="14.1"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ht="14.1"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ht="14.1"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ht="14.1"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ht="14.1" customHeight="1"/>
  </sheetData>
  <mergeCells count="70">
    <mergeCell ref="U2:AD2"/>
    <mergeCell ref="A8:D8"/>
    <mergeCell ref="A6:D6"/>
    <mergeCell ref="AC26:AD26"/>
    <mergeCell ref="T26:U26"/>
    <mergeCell ref="Q26:S26"/>
    <mergeCell ref="B26:E26"/>
    <mergeCell ref="B27:E27"/>
    <mergeCell ref="B29:E29"/>
    <mergeCell ref="A30:E30"/>
    <mergeCell ref="A21:A23"/>
    <mergeCell ref="A25:A26"/>
    <mergeCell ref="A27:A29"/>
    <mergeCell ref="V29:W29"/>
    <mergeCell ref="I29:J29"/>
    <mergeCell ref="E14:P14"/>
    <mergeCell ref="A18:E18"/>
    <mergeCell ref="A19:E19"/>
    <mergeCell ref="P19:T19"/>
    <mergeCell ref="B20:E20"/>
    <mergeCell ref="B21:E21"/>
    <mergeCell ref="B22:E22"/>
    <mergeCell ref="B23:E23"/>
    <mergeCell ref="B24:E24"/>
    <mergeCell ref="P20:T20"/>
    <mergeCell ref="P22:T22"/>
    <mergeCell ref="P24:T24"/>
    <mergeCell ref="P25:T25"/>
    <mergeCell ref="P27:T27"/>
    <mergeCell ref="Z30:AA30"/>
    <mergeCell ref="X3:AD3"/>
    <mergeCell ref="U30:Y30"/>
    <mergeCell ref="AB30:AD30"/>
    <mergeCell ref="D28:I28"/>
    <mergeCell ref="F25:O25"/>
    <mergeCell ref="U24:AD24"/>
    <mergeCell ref="W25:AB25"/>
    <mergeCell ref="F27:O27"/>
    <mergeCell ref="W27:AB27"/>
    <mergeCell ref="N28:R28"/>
    <mergeCell ref="X28:AB28"/>
    <mergeCell ref="J28:K28"/>
    <mergeCell ref="S28:T28"/>
    <mergeCell ref="V18:W18"/>
    <mergeCell ref="I18:J18"/>
    <mergeCell ref="G30:K30"/>
    <mergeCell ref="S30:T30"/>
    <mergeCell ref="F22:O22"/>
    <mergeCell ref="N30:R30"/>
    <mergeCell ref="R2:T2"/>
    <mergeCell ref="L30:M30"/>
    <mergeCell ref="F20:O20"/>
    <mergeCell ref="I21:J21"/>
    <mergeCell ref="I26:J26"/>
    <mergeCell ref="AC28:AD28"/>
    <mergeCell ref="E5:O6"/>
    <mergeCell ref="E7:L8"/>
    <mergeCell ref="U19:AD19"/>
    <mergeCell ref="F23:AD23"/>
    <mergeCell ref="R10:U10"/>
    <mergeCell ref="R11:U12"/>
    <mergeCell ref="V9:AD10"/>
    <mergeCell ref="V11:AC12"/>
    <mergeCell ref="U20:AD20"/>
    <mergeCell ref="F19:O19"/>
    <mergeCell ref="F24:O24"/>
    <mergeCell ref="V21:W21"/>
    <mergeCell ref="V22:W22"/>
    <mergeCell ref="V26:W26"/>
    <mergeCell ref="B25:E25"/>
  </mergeCells>
  <phoneticPr fontId="23"/>
  <dataValidations count="1">
    <dataValidation imeMode="off" allowBlank="1" showInputMessage="1" showErrorMessage="1" sqref="K18 M18 O18 X18 Z18 AB18 D28:I28 K21 X28:AB28 Z21:Z22 X21:X22 AB21:AB22 N28:R28 AB26 Z26 X26 O26 M26 K26 M21 O21 K29 Z29 X29 AB29 M29 O29" xr:uid="{00000000-0002-0000-0B00-000000000000}"/>
  </dataValidations>
  <pageMargins left="0.78740157480314965" right="0.55118110236220474" top="0.39370078740157483" bottom="0.39370078740157483"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AE38"/>
  <sheetViews>
    <sheetView view="pageBreakPreview" zoomScaleNormal="100" workbookViewId="0">
      <selection activeCell="U2" sqref="U2:AD2"/>
    </sheetView>
  </sheetViews>
  <sheetFormatPr defaultRowHeight="12"/>
  <cols>
    <col min="1" max="33" width="3.33203125" customWidth="1"/>
  </cols>
  <sheetData>
    <row r="1" spans="1:31" ht="20.100000000000001" customHeight="1">
      <c r="A1" s="13" t="s">
        <v>318</v>
      </c>
      <c r="B1" s="29"/>
      <c r="C1" s="29"/>
      <c r="D1" s="14"/>
      <c r="E1" s="29"/>
      <c r="F1" s="29"/>
      <c r="G1" s="30"/>
    </row>
    <row r="2" spans="1:31" ht="39.9" customHeight="1">
      <c r="A2" s="17"/>
      <c r="B2" s="46"/>
      <c r="C2" s="46"/>
      <c r="D2" s="17"/>
      <c r="E2" s="46"/>
      <c r="F2" s="46"/>
      <c r="G2" s="46"/>
      <c r="R2" s="1234" t="s">
        <v>552</v>
      </c>
      <c r="S2" s="731"/>
      <c r="T2" s="732"/>
      <c r="U2" s="691"/>
      <c r="V2" s="731"/>
      <c r="W2" s="731"/>
      <c r="X2" s="731"/>
      <c r="Y2" s="731"/>
      <c r="Z2" s="731"/>
      <c r="AA2" s="731"/>
      <c r="AB2" s="731"/>
      <c r="AC2" s="731"/>
      <c r="AD2" s="732"/>
    </row>
    <row r="3" spans="1:31" ht="15" customHeight="1">
      <c r="X3" s="1245" t="str">
        <f>IF(初期入力!$E$11="","",初期入力!$E$11)</f>
        <v/>
      </c>
      <c r="Y3" s="1245"/>
      <c r="Z3" s="1245"/>
      <c r="AA3" s="1245"/>
      <c r="AB3" s="1245"/>
      <c r="AC3" s="1245"/>
      <c r="AD3" s="1245"/>
      <c r="AE3" s="40"/>
    </row>
    <row r="4" spans="1:31" ht="24.9" customHeight="1">
      <c r="O4" s="16" t="s">
        <v>319</v>
      </c>
      <c r="P4" s="16"/>
    </row>
    <row r="5" spans="1:31" ht="15.9" customHeight="1">
      <c r="B5" s="18"/>
      <c r="C5" s="18"/>
      <c r="D5" s="18"/>
      <c r="E5" s="1229" t="str">
        <f>IF(初期入力!$E$70="","",初期入力!$E$70)</f>
        <v/>
      </c>
      <c r="F5" s="1229"/>
      <c r="G5" s="1229"/>
      <c r="H5" s="1229"/>
      <c r="I5" s="1229"/>
      <c r="J5" s="1229"/>
      <c r="K5" s="1229"/>
      <c r="L5" s="1229"/>
      <c r="M5" s="1229"/>
      <c r="N5" s="1229"/>
      <c r="O5" s="1229"/>
      <c r="Q5" s="18"/>
      <c r="R5" s="18"/>
      <c r="S5" s="18"/>
      <c r="T5" s="18"/>
      <c r="U5" s="18"/>
      <c r="V5" s="18"/>
      <c r="W5" s="18"/>
      <c r="X5" s="18"/>
      <c r="Y5" s="18"/>
      <c r="AB5" s="18"/>
    </row>
    <row r="6" spans="1:31" ht="15.9" customHeight="1">
      <c r="A6" s="618" t="s">
        <v>486</v>
      </c>
      <c r="B6" s="618"/>
      <c r="C6" s="618"/>
      <c r="D6" s="618"/>
      <c r="E6" s="1193"/>
      <c r="F6" s="1193"/>
      <c r="G6" s="1193"/>
      <c r="H6" s="1193"/>
      <c r="I6" s="1193"/>
      <c r="J6" s="1193"/>
      <c r="K6" s="1193"/>
      <c r="L6" s="1193"/>
      <c r="M6" s="1193"/>
      <c r="N6" s="1193"/>
      <c r="O6" s="1193"/>
      <c r="Q6" s="18"/>
      <c r="R6" s="18"/>
      <c r="S6" s="18"/>
      <c r="T6" s="18"/>
      <c r="U6" s="18"/>
      <c r="V6" s="18"/>
      <c r="W6" s="18"/>
      <c r="X6" s="18"/>
      <c r="Y6" s="18"/>
      <c r="AD6" s="18"/>
    </row>
    <row r="7" spans="1:31" ht="15.9" customHeight="1">
      <c r="B7" s="18"/>
      <c r="C7" s="18"/>
      <c r="D7" s="18"/>
      <c r="E7" s="1194" t="str">
        <f>IF(初期入力!$E$74="","",初期入力!$E$74)</f>
        <v/>
      </c>
      <c r="F7" s="1194"/>
      <c r="G7" s="1194"/>
      <c r="H7" s="1194"/>
      <c r="I7" s="1194"/>
      <c r="J7" s="1194"/>
      <c r="K7" s="1194"/>
      <c r="L7" s="1194"/>
      <c r="M7" s="6"/>
    </row>
    <row r="8" spans="1:31" ht="15.9" customHeight="1">
      <c r="A8" s="618" t="s">
        <v>508</v>
      </c>
      <c r="B8" s="618"/>
      <c r="C8" s="618"/>
      <c r="D8" s="618"/>
      <c r="E8" s="1195"/>
      <c r="F8" s="1195"/>
      <c r="G8" s="1195"/>
      <c r="H8" s="1195"/>
      <c r="I8" s="1195"/>
      <c r="J8" s="1195"/>
      <c r="K8" s="1195"/>
      <c r="L8" s="1195"/>
      <c r="M8" s="7" t="s">
        <v>858</v>
      </c>
    </row>
    <row r="9" spans="1:31" ht="15.9" customHeight="1">
      <c r="B9" s="18"/>
      <c r="C9" s="18"/>
      <c r="D9" s="18"/>
      <c r="E9" s="18"/>
      <c r="F9" s="18"/>
      <c r="G9" s="18"/>
      <c r="H9" s="18"/>
      <c r="I9" s="18"/>
      <c r="J9" s="18"/>
      <c r="K9" s="18"/>
      <c r="L9" s="18"/>
      <c r="M9" s="18"/>
      <c r="N9" s="18"/>
      <c r="O9" s="18"/>
      <c r="Q9" s="18"/>
      <c r="R9" s="18"/>
      <c r="S9" s="18"/>
      <c r="T9" s="18"/>
      <c r="U9" s="18"/>
      <c r="V9" s="1086" t="str">
        <f>IF(初期入力!$E$17="","",初期入力!$E$17)</f>
        <v/>
      </c>
      <c r="W9" s="1086"/>
      <c r="X9" s="1086"/>
      <c r="Y9" s="1086"/>
      <c r="Z9" s="1086"/>
      <c r="AA9" s="1086"/>
      <c r="AB9" s="1086"/>
      <c r="AC9" s="1086"/>
      <c r="AD9" s="1086"/>
    </row>
    <row r="10" spans="1:31" ht="15.9" customHeight="1">
      <c r="B10" s="18"/>
      <c r="C10" s="18"/>
      <c r="D10" s="18"/>
      <c r="E10" s="18"/>
      <c r="F10" s="18"/>
      <c r="G10" s="18"/>
      <c r="H10" s="18"/>
      <c r="I10" s="18"/>
      <c r="J10" s="18"/>
      <c r="K10" s="18"/>
      <c r="L10" s="18"/>
      <c r="M10" s="18"/>
      <c r="N10" s="18"/>
      <c r="O10" s="18"/>
      <c r="Q10" s="18"/>
      <c r="R10" s="618" t="s">
        <v>435</v>
      </c>
      <c r="S10" s="618"/>
      <c r="T10" s="618"/>
      <c r="U10" s="618"/>
      <c r="V10" s="1088"/>
      <c r="W10" s="1088"/>
      <c r="X10" s="1088"/>
      <c r="Y10" s="1088"/>
      <c r="Z10" s="1088"/>
      <c r="AA10" s="1088"/>
      <c r="AB10" s="1088"/>
      <c r="AC10" s="1088"/>
      <c r="AD10" s="1088"/>
    </row>
    <row r="11" spans="1:31" ht="15.9" customHeight="1">
      <c r="B11" s="18"/>
      <c r="C11" s="18"/>
      <c r="D11" s="18"/>
      <c r="E11" s="18"/>
      <c r="F11" s="18"/>
      <c r="G11" s="18"/>
      <c r="H11" s="18"/>
      <c r="I11" s="18"/>
      <c r="J11" s="18"/>
      <c r="K11" s="18"/>
      <c r="L11" s="18"/>
      <c r="M11" s="18"/>
      <c r="N11" s="18"/>
      <c r="O11" s="18"/>
      <c r="Q11" s="18"/>
      <c r="R11" s="938" t="s">
        <v>509</v>
      </c>
      <c r="S11" s="618"/>
      <c r="T11" s="618"/>
      <c r="U11" s="618"/>
      <c r="V11" s="1194" t="str">
        <f>IF(初期入力!$E$37="","",初期入力!$E$37)</f>
        <v/>
      </c>
      <c r="W11" s="1194"/>
      <c r="X11" s="1194"/>
      <c r="Y11" s="1194"/>
      <c r="Z11" s="1194"/>
      <c r="AA11" s="1194"/>
      <c r="AB11" s="1194"/>
      <c r="AC11" s="1194"/>
      <c r="AD11" s="6"/>
    </row>
    <row r="12" spans="1:31" ht="15.9" customHeight="1">
      <c r="B12" s="18"/>
      <c r="C12" s="18"/>
      <c r="D12" s="18"/>
      <c r="E12" s="18"/>
      <c r="F12" s="18"/>
      <c r="G12" s="18"/>
      <c r="H12" s="18"/>
      <c r="I12" s="18"/>
      <c r="J12" s="18"/>
      <c r="K12" s="18"/>
      <c r="L12" s="18"/>
      <c r="M12" s="18"/>
      <c r="N12" s="18"/>
      <c r="O12" s="18"/>
      <c r="Q12" s="32"/>
      <c r="R12" s="618"/>
      <c r="S12" s="618"/>
      <c r="T12" s="618"/>
      <c r="U12" s="618"/>
      <c r="V12" s="1195"/>
      <c r="W12" s="1195"/>
      <c r="X12" s="1195"/>
      <c r="Y12" s="1195"/>
      <c r="Z12" s="1195"/>
      <c r="AA12" s="1195"/>
      <c r="AB12" s="1195"/>
      <c r="AC12" s="1195"/>
      <c r="AD12" s="231" t="s">
        <v>854</v>
      </c>
    </row>
    <row r="13" spans="1:31" ht="9.9" customHeight="1">
      <c r="B13" s="18"/>
      <c r="C13" s="18"/>
      <c r="D13" s="18"/>
      <c r="E13" s="18"/>
      <c r="F13" s="18"/>
      <c r="G13" s="18"/>
      <c r="H13" s="18"/>
      <c r="I13" s="18"/>
      <c r="J13" s="18"/>
      <c r="K13" s="18"/>
      <c r="L13" s="18"/>
      <c r="M13" s="18"/>
      <c r="N13" s="18"/>
      <c r="O13" s="18"/>
      <c r="Q13" s="32"/>
      <c r="R13" s="32"/>
      <c r="S13" s="32"/>
      <c r="T13" s="32"/>
      <c r="U13" s="32"/>
      <c r="V13" s="18"/>
      <c r="W13" s="18"/>
      <c r="X13" s="18"/>
      <c r="Y13" s="18"/>
      <c r="AD13" s="22"/>
    </row>
    <row r="14" spans="1:31" ht="15.9" customHeight="1">
      <c r="A14" s="24"/>
      <c r="B14" s="24" t="s">
        <v>320</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3"/>
    </row>
    <row r="15" spans="1:31" ht="9.9" customHeight="1">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row>
    <row r="16" spans="1:31" ht="15.9" customHeight="1">
      <c r="A16" s="24"/>
      <c r="B16" s="24" t="s">
        <v>321</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row>
    <row r="17" spans="1:30" ht="9.9" customHeight="1">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row>
    <row r="18" spans="1:30" ht="26.1" customHeight="1">
      <c r="A18" s="624" t="s">
        <v>877</v>
      </c>
      <c r="B18" s="625"/>
      <c r="C18" s="625"/>
      <c r="D18" s="625"/>
      <c r="E18" s="626"/>
      <c r="F18" s="691" t="s">
        <v>904</v>
      </c>
      <c r="G18" s="731"/>
      <c r="H18" s="731"/>
      <c r="I18" s="731"/>
      <c r="J18" s="732"/>
      <c r="K18" s="691" t="s">
        <v>905</v>
      </c>
      <c r="L18" s="731"/>
      <c r="M18" s="731"/>
      <c r="N18" s="731"/>
      <c r="O18" s="732"/>
      <c r="P18" s="691" t="s">
        <v>906</v>
      </c>
      <c r="Q18" s="731"/>
      <c r="R18" s="731"/>
      <c r="S18" s="731"/>
      <c r="T18" s="732"/>
      <c r="U18" s="691" t="s">
        <v>920</v>
      </c>
      <c r="V18" s="731"/>
      <c r="W18" s="731"/>
      <c r="X18" s="731"/>
      <c r="Y18" s="732"/>
      <c r="Z18" s="691" t="s">
        <v>907</v>
      </c>
      <c r="AA18" s="731"/>
      <c r="AB18" s="731"/>
      <c r="AC18" s="731"/>
      <c r="AD18" s="732"/>
    </row>
    <row r="19" spans="1:30" ht="26.1" customHeight="1">
      <c r="A19" s="734"/>
      <c r="B19" s="735"/>
      <c r="C19" s="735"/>
      <c r="D19" s="735"/>
      <c r="E19" s="736"/>
      <c r="F19" s="1226"/>
      <c r="G19" s="1227"/>
      <c r="H19" s="1227"/>
      <c r="I19" s="1227"/>
      <c r="J19" s="1228"/>
      <c r="K19" s="1226"/>
      <c r="L19" s="1227"/>
      <c r="M19" s="1227"/>
      <c r="N19" s="1227"/>
      <c r="O19" s="1228"/>
      <c r="P19" s="1226"/>
      <c r="Q19" s="1227"/>
      <c r="R19" s="1227"/>
      <c r="S19" s="1227"/>
      <c r="T19" s="1228"/>
      <c r="U19" s="1226"/>
      <c r="V19" s="1227"/>
      <c r="W19" s="1227"/>
      <c r="X19" s="1227"/>
      <c r="Y19" s="1228"/>
      <c r="Z19" s="1226"/>
      <c r="AA19" s="1227"/>
      <c r="AB19" s="1227"/>
      <c r="AC19" s="1227"/>
      <c r="AD19" s="1228"/>
    </row>
    <row r="20" spans="1:30" ht="26.1" customHeight="1">
      <c r="A20" s="734"/>
      <c r="B20" s="735"/>
      <c r="C20" s="735"/>
      <c r="D20" s="735"/>
      <c r="E20" s="736"/>
      <c r="F20" s="1220"/>
      <c r="G20" s="1221"/>
      <c r="H20" s="1221"/>
      <c r="I20" s="1221"/>
      <c r="J20" s="1222"/>
      <c r="K20" s="1220"/>
      <c r="L20" s="1221"/>
      <c r="M20" s="1221"/>
      <c r="N20" s="1221"/>
      <c r="O20" s="1222"/>
      <c r="P20" s="1220"/>
      <c r="Q20" s="1221"/>
      <c r="R20" s="1221"/>
      <c r="S20" s="1221"/>
      <c r="T20" s="1222"/>
      <c r="U20" s="1220"/>
      <c r="V20" s="1221"/>
      <c r="W20" s="1221"/>
      <c r="X20" s="1221"/>
      <c r="Y20" s="1222"/>
      <c r="Z20" s="1220"/>
      <c r="AA20" s="1221"/>
      <c r="AB20" s="1221"/>
      <c r="AC20" s="1221"/>
      <c r="AD20" s="1222"/>
    </row>
    <row r="21" spans="1:30" ht="26.1" customHeight="1">
      <c r="A21" s="734"/>
      <c r="B21" s="735"/>
      <c r="C21" s="735"/>
      <c r="D21" s="735"/>
      <c r="E21" s="736"/>
      <c r="F21" s="1220"/>
      <c r="G21" s="1221"/>
      <c r="H21" s="1221"/>
      <c r="I21" s="1221"/>
      <c r="J21" s="1222"/>
      <c r="K21" s="1220"/>
      <c r="L21" s="1221"/>
      <c r="M21" s="1221"/>
      <c r="N21" s="1221"/>
      <c r="O21" s="1222"/>
      <c r="P21" s="1220"/>
      <c r="Q21" s="1221"/>
      <c r="R21" s="1221"/>
      <c r="S21" s="1221"/>
      <c r="T21" s="1222"/>
      <c r="U21" s="1220"/>
      <c r="V21" s="1221"/>
      <c r="W21" s="1221"/>
      <c r="X21" s="1221"/>
      <c r="Y21" s="1222"/>
      <c r="Z21" s="1220"/>
      <c r="AA21" s="1221"/>
      <c r="AB21" s="1221"/>
      <c r="AC21" s="1221"/>
      <c r="AD21" s="1222"/>
    </row>
    <row r="22" spans="1:30" ht="26.1" customHeight="1">
      <c r="A22" s="734"/>
      <c r="B22" s="735"/>
      <c r="C22" s="735"/>
      <c r="D22" s="735"/>
      <c r="E22" s="736"/>
      <c r="F22" s="1220"/>
      <c r="G22" s="1221"/>
      <c r="H22" s="1221"/>
      <c r="I22" s="1221"/>
      <c r="J22" s="1222"/>
      <c r="K22" s="1220"/>
      <c r="L22" s="1221"/>
      <c r="M22" s="1221"/>
      <c r="N22" s="1221"/>
      <c r="O22" s="1222"/>
      <c r="P22" s="1220"/>
      <c r="Q22" s="1221"/>
      <c r="R22" s="1221"/>
      <c r="S22" s="1221"/>
      <c r="T22" s="1222"/>
      <c r="U22" s="1220"/>
      <c r="V22" s="1221"/>
      <c r="W22" s="1221"/>
      <c r="X22" s="1221"/>
      <c r="Y22" s="1222"/>
      <c r="Z22" s="1220"/>
      <c r="AA22" s="1221"/>
      <c r="AB22" s="1221"/>
      <c r="AC22" s="1221"/>
      <c r="AD22" s="1222"/>
    </row>
    <row r="23" spans="1:30" ht="26.1" customHeight="1">
      <c r="A23" s="627"/>
      <c r="B23" s="628"/>
      <c r="C23" s="628"/>
      <c r="D23" s="628"/>
      <c r="E23" s="629"/>
      <c r="F23" s="1223"/>
      <c r="G23" s="1224"/>
      <c r="H23" s="1224"/>
      <c r="I23" s="1224"/>
      <c r="J23" s="1225"/>
      <c r="K23" s="1223"/>
      <c r="L23" s="1224"/>
      <c r="M23" s="1224"/>
      <c r="N23" s="1224"/>
      <c r="O23" s="1225"/>
      <c r="P23" s="1223"/>
      <c r="Q23" s="1224"/>
      <c r="R23" s="1224"/>
      <c r="S23" s="1224"/>
      <c r="T23" s="1225"/>
      <c r="U23" s="1223"/>
      <c r="V23" s="1224"/>
      <c r="W23" s="1224"/>
      <c r="X23" s="1224"/>
      <c r="Y23" s="1225"/>
      <c r="Z23" s="1223"/>
      <c r="AA23" s="1224"/>
      <c r="AB23" s="1224"/>
      <c r="AC23" s="1224"/>
      <c r="AD23" s="1225"/>
    </row>
    <row r="24" spans="1:30" ht="14.1" customHeight="1">
      <c r="A24" s="676" t="s">
        <v>514</v>
      </c>
      <c r="B24" s="625"/>
      <c r="C24" s="625"/>
      <c r="D24" s="625"/>
      <c r="E24" s="626"/>
      <c r="F24" s="1242" t="s">
        <v>322</v>
      </c>
      <c r="G24" s="1243"/>
      <c r="H24" s="1243"/>
      <c r="I24" s="1243"/>
      <c r="J24" s="1243"/>
      <c r="K24" s="1243"/>
      <c r="L24" s="1243"/>
      <c r="M24" s="1243"/>
      <c r="N24" s="1243"/>
      <c r="O24" s="1243"/>
      <c r="P24" s="1243"/>
      <c r="Q24" s="1243"/>
      <c r="R24" s="1243"/>
      <c r="S24" s="1243"/>
      <c r="T24" s="1243"/>
      <c r="U24" s="1243"/>
      <c r="V24" s="1243"/>
      <c r="W24" s="1243"/>
      <c r="X24" s="1243"/>
      <c r="Y24" s="1243"/>
      <c r="Z24" s="1243"/>
      <c r="AA24" s="1243"/>
      <c r="AB24" s="1243"/>
      <c r="AC24" s="1243"/>
      <c r="AD24" s="1244"/>
    </row>
    <row r="25" spans="1:30" ht="30" customHeight="1">
      <c r="A25" s="723"/>
      <c r="B25" s="642"/>
      <c r="C25" s="642"/>
      <c r="D25" s="642"/>
      <c r="E25" s="643"/>
      <c r="F25" s="1110"/>
      <c r="G25" s="746"/>
      <c r="H25" s="746"/>
      <c r="I25" s="746"/>
      <c r="J25" s="746"/>
      <c r="K25" s="746"/>
      <c r="L25" s="746"/>
      <c r="M25" s="746"/>
      <c r="N25" s="746"/>
      <c r="O25" s="746"/>
      <c r="P25" s="746"/>
      <c r="Q25" s="746"/>
      <c r="R25" s="746"/>
      <c r="S25" s="746"/>
      <c r="T25" s="746"/>
      <c r="U25" s="746"/>
      <c r="V25" s="746"/>
      <c r="W25" s="746"/>
      <c r="X25" s="746"/>
      <c r="Y25" s="746"/>
      <c r="Z25" s="746"/>
      <c r="AA25" s="746"/>
      <c r="AB25" s="746"/>
      <c r="AC25" s="746"/>
      <c r="AD25" s="744"/>
    </row>
    <row r="26" spans="1:30" ht="36" customHeight="1">
      <c r="A26" s="734" t="s">
        <v>902</v>
      </c>
      <c r="B26" s="735"/>
      <c r="C26" s="735"/>
      <c r="D26" s="735"/>
      <c r="E26" s="736"/>
      <c r="F26" s="1230"/>
      <c r="G26" s="1231"/>
      <c r="H26" s="1231"/>
      <c r="I26" s="1231"/>
      <c r="J26" s="1231"/>
      <c r="K26" s="1231"/>
      <c r="L26" s="1231"/>
      <c r="M26" s="1231"/>
      <c r="N26" s="1231"/>
      <c r="O26" s="1231"/>
      <c r="P26" s="1231"/>
      <c r="Q26" s="1231"/>
      <c r="R26" s="1232"/>
      <c r="S26" s="1234" t="s">
        <v>518</v>
      </c>
      <c r="T26" s="731"/>
      <c r="U26" s="731"/>
      <c r="V26" s="732"/>
      <c r="W26" s="1230"/>
      <c r="X26" s="1231"/>
      <c r="Y26" s="1231"/>
      <c r="Z26" s="1231"/>
      <c r="AA26" s="1231"/>
      <c r="AB26" s="1231"/>
      <c r="AC26" s="1231"/>
      <c r="AD26" s="1232"/>
    </row>
    <row r="27" spans="1:30" ht="30" customHeight="1">
      <c r="A27" s="691" t="s">
        <v>903</v>
      </c>
      <c r="B27" s="731"/>
      <c r="C27" s="731"/>
      <c r="D27" s="731"/>
      <c r="E27" s="732"/>
      <c r="F27" s="242"/>
      <c r="G27" s="196" t="s">
        <v>67</v>
      </c>
      <c r="H27" s="1233" t="s">
        <v>857</v>
      </c>
      <c r="I27" s="1233"/>
      <c r="J27" s="250"/>
      <c r="K27" s="196" t="s">
        <v>23</v>
      </c>
      <c r="L27" s="250"/>
      <c r="M27" s="196" t="s">
        <v>24</v>
      </c>
      <c r="N27" s="250"/>
      <c r="O27" s="196" t="s">
        <v>25</v>
      </c>
      <c r="P27" s="196"/>
      <c r="Q27" s="196" t="s">
        <v>176</v>
      </c>
      <c r="R27" s="196"/>
      <c r="S27" s="196" t="s">
        <v>70</v>
      </c>
      <c r="T27" s="1233" t="s">
        <v>857</v>
      </c>
      <c r="U27" s="1233"/>
      <c r="V27" s="250"/>
      <c r="W27" s="196" t="s">
        <v>23</v>
      </c>
      <c r="X27" s="250"/>
      <c r="Y27" s="196" t="s">
        <v>24</v>
      </c>
      <c r="Z27" s="250"/>
      <c r="AA27" s="196" t="s">
        <v>25</v>
      </c>
      <c r="AB27" s="731" t="s">
        <v>323</v>
      </c>
      <c r="AC27" s="731"/>
      <c r="AD27" s="732"/>
    </row>
    <row r="28" spans="1:30" ht="30" customHeight="1">
      <c r="A28" s="734" t="s">
        <v>515</v>
      </c>
      <c r="B28" s="735"/>
      <c r="C28" s="735"/>
      <c r="D28" s="735"/>
      <c r="E28" s="736"/>
      <c r="F28" s="1230"/>
      <c r="G28" s="1231"/>
      <c r="H28" s="1231"/>
      <c r="I28" s="1231"/>
      <c r="J28" s="1231"/>
      <c r="K28" s="1231"/>
      <c r="L28" s="1231"/>
      <c r="M28" s="1231"/>
      <c r="N28" s="1231"/>
      <c r="O28" s="1231"/>
      <c r="P28" s="1231"/>
      <c r="Q28" s="1231"/>
      <c r="R28" s="1231"/>
      <c r="S28" s="1231"/>
      <c r="T28" s="1231"/>
      <c r="U28" s="1231"/>
      <c r="V28" s="1231"/>
      <c r="W28" s="1231"/>
      <c r="X28" s="1231"/>
      <c r="Y28" s="1231"/>
      <c r="Z28" s="1231"/>
      <c r="AA28" s="1231"/>
      <c r="AB28" s="1231"/>
      <c r="AC28" s="1231"/>
      <c r="AD28" s="1232"/>
    </row>
    <row r="29" spans="1:30" ht="14.1" customHeight="1">
      <c r="A29" s="1104" t="s">
        <v>516</v>
      </c>
      <c r="B29" s="1095"/>
      <c r="C29" s="1095"/>
      <c r="D29" s="1095"/>
      <c r="E29" s="1096"/>
      <c r="F29" s="1242" t="s">
        <v>324</v>
      </c>
      <c r="G29" s="1243"/>
      <c r="H29" s="1243"/>
      <c r="I29" s="1243"/>
      <c r="J29" s="1243"/>
      <c r="K29" s="1243"/>
      <c r="L29" s="1243"/>
      <c r="M29" s="1243"/>
      <c r="N29" s="1243"/>
      <c r="O29" s="1243"/>
      <c r="P29" s="1243"/>
      <c r="Q29" s="1243"/>
      <c r="R29" s="1243"/>
      <c r="S29" s="1243"/>
      <c r="T29" s="1243"/>
      <c r="U29" s="1243"/>
      <c r="V29" s="1243"/>
      <c r="W29" s="1243"/>
      <c r="X29" s="1243"/>
      <c r="Y29" s="1243"/>
      <c r="Z29" s="1243"/>
      <c r="AA29" s="1243"/>
      <c r="AB29" s="1243"/>
      <c r="AC29" s="1243"/>
      <c r="AD29" s="1244"/>
    </row>
    <row r="30" spans="1:30" ht="30" customHeight="1">
      <c r="A30" s="1100"/>
      <c r="B30" s="1101"/>
      <c r="C30" s="1101"/>
      <c r="D30" s="1101"/>
      <c r="E30" s="1102"/>
      <c r="F30" s="1110"/>
      <c r="G30" s="746"/>
      <c r="H30" s="746"/>
      <c r="I30" s="746"/>
      <c r="J30" s="746"/>
      <c r="K30" s="746"/>
      <c r="L30" s="746"/>
      <c r="M30" s="746"/>
      <c r="N30" s="746"/>
      <c r="O30" s="746"/>
      <c r="P30" s="746"/>
      <c r="Q30" s="746"/>
      <c r="R30" s="746"/>
      <c r="S30" s="746"/>
      <c r="T30" s="746"/>
      <c r="U30" s="746"/>
      <c r="V30" s="746"/>
      <c r="W30" s="746"/>
      <c r="X30" s="746"/>
      <c r="Y30" s="746"/>
      <c r="Z30" s="746"/>
      <c r="AA30" s="746"/>
      <c r="AB30" s="746"/>
      <c r="AC30" s="746"/>
      <c r="AD30" s="744"/>
    </row>
    <row r="31" spans="1:30" ht="30" customHeight="1">
      <c r="A31" s="691" t="s">
        <v>517</v>
      </c>
      <c r="B31" s="731"/>
      <c r="C31" s="731"/>
      <c r="D31" s="731"/>
      <c r="E31" s="732"/>
      <c r="F31" s="1230"/>
      <c r="G31" s="1231"/>
      <c r="H31" s="1231"/>
      <c r="I31" s="1231"/>
      <c r="J31" s="1231"/>
      <c r="K31" s="1231"/>
      <c r="L31" s="1231"/>
      <c r="M31" s="1231"/>
      <c r="N31" s="1231"/>
      <c r="O31" s="1231"/>
      <c r="P31" s="1231"/>
      <c r="Q31" s="1231"/>
      <c r="R31" s="1231"/>
      <c r="S31" s="1231"/>
      <c r="T31" s="1231"/>
      <c r="U31" s="1231"/>
      <c r="V31" s="1231"/>
      <c r="W31" s="1231"/>
      <c r="X31" s="1231"/>
      <c r="Y31" s="1231"/>
      <c r="Z31" s="1231"/>
      <c r="AA31" s="1231"/>
      <c r="AB31" s="1231"/>
      <c r="AC31" s="1231"/>
      <c r="AD31" s="1232"/>
    </row>
    <row r="32" spans="1:30" ht="14.1" customHeight="1">
      <c r="A32" s="734" t="s">
        <v>901</v>
      </c>
      <c r="B32" s="735"/>
      <c r="C32" s="735"/>
      <c r="D32" s="735"/>
      <c r="E32" s="736"/>
      <c r="F32" s="1242" t="s">
        <v>325</v>
      </c>
      <c r="G32" s="1243"/>
      <c r="H32" s="1243"/>
      <c r="I32" s="1243"/>
      <c r="J32" s="1243"/>
      <c r="K32" s="1243"/>
      <c r="L32" s="1243"/>
      <c r="M32" s="1243"/>
      <c r="N32" s="1243"/>
      <c r="O32" s="1243"/>
      <c r="P32" s="1243"/>
      <c r="Q32" s="1243"/>
      <c r="R32" s="1243"/>
      <c r="S32" s="1243"/>
      <c r="T32" s="1243"/>
      <c r="U32" s="1243"/>
      <c r="V32" s="1243"/>
      <c r="W32" s="1243"/>
      <c r="X32" s="1243"/>
      <c r="Y32" s="1243"/>
      <c r="Z32" s="1243"/>
      <c r="AA32" s="1243"/>
      <c r="AB32" s="1243"/>
      <c r="AC32" s="1243"/>
      <c r="AD32" s="1244"/>
    </row>
    <row r="33" spans="1:30" ht="24.9" customHeight="1">
      <c r="A33" s="734"/>
      <c r="B33" s="735"/>
      <c r="C33" s="735"/>
      <c r="D33" s="735"/>
      <c r="E33" s="736"/>
      <c r="F33" s="1109"/>
      <c r="G33" s="745"/>
      <c r="H33" s="745"/>
      <c r="I33" s="745"/>
      <c r="J33" s="745"/>
      <c r="K33" s="745"/>
      <c r="L33" s="745"/>
      <c r="M33" s="745"/>
      <c r="N33" s="745"/>
      <c r="O33" s="745"/>
      <c r="P33" s="745"/>
      <c r="Q33" s="745"/>
      <c r="R33" s="745"/>
      <c r="S33" s="745"/>
      <c r="T33" s="745"/>
      <c r="U33" s="745"/>
      <c r="V33" s="745"/>
      <c r="W33" s="745"/>
      <c r="X33" s="745"/>
      <c r="Y33" s="745"/>
      <c r="Z33" s="745"/>
      <c r="AA33" s="745"/>
      <c r="AB33" s="745"/>
      <c r="AC33" s="745"/>
      <c r="AD33" s="743"/>
    </row>
    <row r="34" spans="1:30" ht="24.9" customHeight="1">
      <c r="A34" s="723"/>
      <c r="B34" s="642"/>
      <c r="C34" s="642"/>
      <c r="D34" s="642"/>
      <c r="E34" s="643"/>
      <c r="F34" s="1110"/>
      <c r="G34" s="746"/>
      <c r="H34" s="746"/>
      <c r="I34" s="746"/>
      <c r="J34" s="746"/>
      <c r="K34" s="746"/>
      <c r="L34" s="746"/>
      <c r="M34" s="746"/>
      <c r="N34" s="746"/>
      <c r="O34" s="746"/>
      <c r="P34" s="746"/>
      <c r="Q34" s="746"/>
      <c r="R34" s="746"/>
      <c r="S34" s="746"/>
      <c r="T34" s="746"/>
      <c r="U34" s="746"/>
      <c r="V34" s="746"/>
      <c r="W34" s="746"/>
      <c r="X34" s="746"/>
      <c r="Y34" s="746"/>
      <c r="Z34" s="746"/>
      <c r="AA34" s="746"/>
      <c r="AB34" s="746"/>
      <c r="AC34" s="746"/>
      <c r="AD34" s="744"/>
    </row>
    <row r="35" spans="1:30" ht="14.1"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row>
    <row r="36" spans="1:30" ht="20.100000000000001" customHeight="1">
      <c r="A36" s="3"/>
      <c r="B36" s="3"/>
      <c r="C36" s="3"/>
      <c r="D36" s="47" t="s">
        <v>241</v>
      </c>
      <c r="E36" s="3" t="s">
        <v>326</v>
      </c>
      <c r="F36" s="3"/>
      <c r="G36" s="3"/>
      <c r="H36" s="3"/>
      <c r="I36" s="3"/>
      <c r="J36" s="3"/>
      <c r="K36" s="3"/>
      <c r="L36" s="3"/>
      <c r="M36" s="3"/>
      <c r="N36" s="3"/>
      <c r="O36" s="3"/>
      <c r="P36" s="3"/>
      <c r="Q36" s="3"/>
      <c r="R36" s="3"/>
      <c r="S36" s="3"/>
      <c r="T36" s="3"/>
      <c r="U36" s="3"/>
      <c r="V36" s="3"/>
      <c r="W36" s="3"/>
      <c r="X36" s="3"/>
      <c r="Y36" s="3"/>
      <c r="Z36" s="3"/>
      <c r="AA36" s="3"/>
      <c r="AB36" s="3"/>
      <c r="AC36" s="3"/>
      <c r="AD36" s="3"/>
    </row>
    <row r="37" spans="1:30" ht="20.100000000000001" customHeight="1">
      <c r="A37" s="3"/>
      <c r="B37" s="3"/>
      <c r="C37" s="3"/>
      <c r="D37" s="3"/>
      <c r="E37" s="3" t="s">
        <v>327</v>
      </c>
      <c r="F37" s="3"/>
      <c r="G37" s="3"/>
      <c r="H37" s="3"/>
      <c r="I37" s="3"/>
      <c r="J37" s="3"/>
      <c r="K37" s="3"/>
      <c r="L37" s="3"/>
      <c r="M37" s="3"/>
      <c r="N37" s="3"/>
      <c r="O37" s="3"/>
      <c r="P37" s="3"/>
      <c r="Q37" s="3"/>
      <c r="R37" s="3"/>
      <c r="S37" s="3"/>
      <c r="T37" s="3"/>
      <c r="U37" s="3"/>
      <c r="V37" s="3"/>
      <c r="W37" s="3"/>
      <c r="X37" s="3"/>
      <c r="Y37" s="3"/>
      <c r="Z37" s="3"/>
      <c r="AA37" s="3"/>
      <c r="AB37" s="3"/>
      <c r="AC37" s="3"/>
      <c r="AD37" s="3"/>
    </row>
    <row r="38" spans="1:30" ht="20.100000000000001" customHeight="1">
      <c r="A38" s="3"/>
      <c r="B38" s="3"/>
      <c r="C38" s="3"/>
      <c r="D38" s="3"/>
      <c r="E38" s="3" t="s">
        <v>328</v>
      </c>
      <c r="F38" s="3"/>
      <c r="G38" s="3"/>
      <c r="H38" s="3"/>
      <c r="I38" s="3"/>
      <c r="J38" s="3"/>
      <c r="K38" s="3"/>
      <c r="L38" s="3"/>
      <c r="M38" s="3"/>
      <c r="N38" s="3"/>
      <c r="O38" s="3"/>
      <c r="P38" s="3"/>
      <c r="Q38" s="3"/>
      <c r="R38" s="3"/>
      <c r="S38" s="3"/>
      <c r="T38" s="3"/>
      <c r="U38" s="3"/>
      <c r="V38" s="3"/>
      <c r="W38" s="3"/>
      <c r="X38" s="3"/>
      <c r="Y38" s="3"/>
      <c r="Z38" s="3"/>
      <c r="AA38" s="3"/>
      <c r="AB38" s="3"/>
      <c r="AC38" s="3"/>
      <c r="AD38" s="3"/>
    </row>
  </sheetData>
  <mergeCells count="63">
    <mergeCell ref="F22:J22"/>
    <mergeCell ref="F23:J23"/>
    <mergeCell ref="F30:AD30"/>
    <mergeCell ref="F32:AD32"/>
    <mergeCell ref="F33:AD34"/>
    <mergeCell ref="K23:O23"/>
    <mergeCell ref="P23:T23"/>
    <mergeCell ref="U23:Y23"/>
    <mergeCell ref="Z23:AD23"/>
    <mergeCell ref="F24:AD24"/>
    <mergeCell ref="Z19:AD19"/>
    <mergeCell ref="U19:Y19"/>
    <mergeCell ref="P19:T19"/>
    <mergeCell ref="K19:O19"/>
    <mergeCell ref="K20:O20"/>
    <mergeCell ref="P20:T20"/>
    <mergeCell ref="U20:Y20"/>
    <mergeCell ref="Z20:AD20"/>
    <mergeCell ref="K21:O21"/>
    <mergeCell ref="P21:T21"/>
    <mergeCell ref="U21:Y21"/>
    <mergeCell ref="Z21:AD21"/>
    <mergeCell ref="K22:O22"/>
    <mergeCell ref="P22:T22"/>
    <mergeCell ref="U22:Y22"/>
    <mergeCell ref="Z22:AD22"/>
    <mergeCell ref="A8:D8"/>
    <mergeCell ref="A6:D6"/>
    <mergeCell ref="F19:J19"/>
    <mergeCell ref="F20:J20"/>
    <mergeCell ref="F21:J21"/>
    <mergeCell ref="V9:AD10"/>
    <mergeCell ref="R10:U10"/>
    <mergeCell ref="R2:T2"/>
    <mergeCell ref="A29:E30"/>
    <mergeCell ref="R11:U12"/>
    <mergeCell ref="V11:AC12"/>
    <mergeCell ref="X3:AD3"/>
    <mergeCell ref="E5:O6"/>
    <mergeCell ref="E7:L8"/>
    <mergeCell ref="U2:AD2"/>
    <mergeCell ref="Z18:AD18"/>
    <mergeCell ref="U18:Y18"/>
    <mergeCell ref="P18:T18"/>
    <mergeCell ref="K18:O18"/>
    <mergeCell ref="F18:J18"/>
    <mergeCell ref="A18:E23"/>
    <mergeCell ref="A32:E34"/>
    <mergeCell ref="S26:V26"/>
    <mergeCell ref="A24:E25"/>
    <mergeCell ref="A26:E26"/>
    <mergeCell ref="A27:E27"/>
    <mergeCell ref="A28:E28"/>
    <mergeCell ref="A31:E31"/>
    <mergeCell ref="F25:AD25"/>
    <mergeCell ref="W26:AD26"/>
    <mergeCell ref="F26:R26"/>
    <mergeCell ref="H27:I27"/>
    <mergeCell ref="T27:U27"/>
    <mergeCell ref="AB27:AD27"/>
    <mergeCell ref="F28:AD28"/>
    <mergeCell ref="F29:AD29"/>
    <mergeCell ref="F31:AD31"/>
  </mergeCells>
  <phoneticPr fontId="23"/>
  <dataValidations count="1">
    <dataValidation imeMode="off" allowBlank="1" showInputMessage="1" showErrorMessage="1" sqref="J27 L27 N27 V27 X27 Z27" xr:uid="{00000000-0002-0000-0C00-000000000000}"/>
  </dataValidations>
  <pageMargins left="0.78740157480314965" right="0.55118110236220474" top="0.39370078740157483" bottom="0.39370078740157483" header="0" footer="0"/>
  <pageSetup paperSize="9" scale="9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AD36"/>
  <sheetViews>
    <sheetView view="pageBreakPreview" zoomScaleNormal="100" zoomScaleSheetLayoutView="100" workbookViewId="0">
      <selection activeCell="U2" sqref="U2:AD2"/>
    </sheetView>
  </sheetViews>
  <sheetFormatPr defaultRowHeight="12"/>
  <cols>
    <col min="1" max="33" width="3.33203125" customWidth="1"/>
  </cols>
  <sheetData>
    <row r="1" spans="1:30" ht="20.100000000000001" customHeight="1">
      <c r="A1" s="13" t="s">
        <v>329</v>
      </c>
      <c r="B1" s="29"/>
      <c r="C1" s="29"/>
      <c r="D1" s="14"/>
      <c r="E1" s="29"/>
      <c r="F1" s="29"/>
      <c r="G1" s="30"/>
    </row>
    <row r="2" spans="1:30" ht="39.9" customHeight="1">
      <c r="A2" s="17"/>
      <c r="B2" s="46"/>
      <c r="C2" s="46"/>
      <c r="D2" s="17"/>
      <c r="E2" s="46"/>
      <c r="F2" s="46"/>
      <c r="G2" s="46"/>
      <c r="R2" s="1234" t="s">
        <v>552</v>
      </c>
      <c r="S2" s="731"/>
      <c r="T2" s="732"/>
      <c r="U2" s="691"/>
      <c r="V2" s="731"/>
      <c r="W2" s="731"/>
      <c r="X2" s="731"/>
      <c r="Y2" s="731"/>
      <c r="Z2" s="731"/>
      <c r="AA2" s="731"/>
      <c r="AB2" s="731"/>
      <c r="AC2" s="731"/>
      <c r="AD2" s="732"/>
    </row>
    <row r="3" spans="1:30" ht="15" customHeight="1">
      <c r="X3" s="1245" t="str">
        <f>IF(初期入力!$E$11="","",初期入力!$E$11)</f>
        <v/>
      </c>
      <c r="Y3" s="1245"/>
      <c r="Z3" s="1245"/>
      <c r="AA3" s="1245"/>
      <c r="AB3" s="1245"/>
      <c r="AC3" s="1245"/>
      <c r="AD3" s="1245"/>
    </row>
    <row r="4" spans="1:30" ht="24.9" customHeight="1">
      <c r="O4" s="16" t="s">
        <v>330</v>
      </c>
      <c r="P4" s="16"/>
    </row>
    <row r="5" spans="1:30" ht="15.9" customHeight="1">
      <c r="B5" s="18"/>
      <c r="C5" s="18"/>
      <c r="D5" s="18"/>
      <c r="E5" s="1229" t="str">
        <f>IF(初期入力!$E$70="","",初期入力!$E$70)</f>
        <v/>
      </c>
      <c r="F5" s="1229"/>
      <c r="G5" s="1229"/>
      <c r="H5" s="1229"/>
      <c r="I5" s="1229"/>
      <c r="J5" s="1229"/>
      <c r="K5" s="1229"/>
      <c r="L5" s="1229"/>
      <c r="M5" s="1229"/>
      <c r="N5" s="1229"/>
      <c r="O5" s="1229"/>
      <c r="Q5" s="18"/>
      <c r="R5" s="18"/>
      <c r="S5" s="18"/>
      <c r="T5" s="18"/>
      <c r="U5" s="18"/>
      <c r="V5" s="18"/>
      <c r="W5" s="18"/>
      <c r="X5" s="18"/>
      <c r="Y5" s="18"/>
      <c r="AB5" s="18"/>
    </row>
    <row r="6" spans="1:30" ht="15.9" customHeight="1">
      <c r="A6" s="618" t="s">
        <v>486</v>
      </c>
      <c r="B6" s="618"/>
      <c r="C6" s="618"/>
      <c r="D6" s="618"/>
      <c r="E6" s="1193"/>
      <c r="F6" s="1193"/>
      <c r="G6" s="1193"/>
      <c r="H6" s="1193"/>
      <c r="I6" s="1193"/>
      <c r="J6" s="1193"/>
      <c r="K6" s="1193"/>
      <c r="L6" s="1193"/>
      <c r="M6" s="1193"/>
      <c r="N6" s="1193"/>
      <c r="O6" s="1193"/>
      <c r="Q6" s="18"/>
      <c r="R6" s="18"/>
      <c r="S6" s="18"/>
      <c r="T6" s="18"/>
      <c r="U6" s="18"/>
      <c r="V6" s="18"/>
      <c r="W6" s="18"/>
      <c r="X6" s="18"/>
      <c r="Y6" s="18"/>
      <c r="AD6" s="18"/>
    </row>
    <row r="7" spans="1:30" ht="15.9" customHeight="1">
      <c r="B7" s="18"/>
      <c r="C7" s="18"/>
      <c r="D7" s="18"/>
      <c r="E7" s="1194" t="str">
        <f>IF(初期入力!$E$74="","",初期入力!$E$74)</f>
        <v/>
      </c>
      <c r="F7" s="1194"/>
      <c r="G7" s="1194"/>
      <c r="H7" s="1194"/>
      <c r="I7" s="1194"/>
      <c r="J7" s="1194"/>
      <c r="K7" s="1194"/>
      <c r="L7" s="1194"/>
      <c r="M7" s="6"/>
    </row>
    <row r="8" spans="1:30" ht="15.9" customHeight="1">
      <c r="A8" s="618" t="s">
        <v>508</v>
      </c>
      <c r="B8" s="618"/>
      <c r="C8" s="618"/>
      <c r="D8" s="618"/>
      <c r="E8" s="1195"/>
      <c r="F8" s="1195"/>
      <c r="G8" s="1195"/>
      <c r="H8" s="1195"/>
      <c r="I8" s="1195"/>
      <c r="J8" s="1195"/>
      <c r="K8" s="1195"/>
      <c r="L8" s="1195"/>
      <c r="M8" s="7" t="s">
        <v>858</v>
      </c>
    </row>
    <row r="9" spans="1:30" ht="15.9" customHeight="1">
      <c r="B9" s="18"/>
      <c r="C9" s="18"/>
      <c r="D9" s="18"/>
      <c r="E9" s="18"/>
      <c r="F9" s="18"/>
      <c r="G9" s="18"/>
      <c r="H9" s="18"/>
      <c r="I9" s="18"/>
      <c r="J9" s="18"/>
      <c r="K9" s="18"/>
      <c r="L9" s="18"/>
      <c r="M9" s="18"/>
      <c r="N9" s="18"/>
      <c r="O9" s="18"/>
      <c r="Q9" s="18"/>
      <c r="R9" s="18"/>
      <c r="S9" s="18"/>
      <c r="T9" s="18"/>
      <c r="U9" s="18"/>
      <c r="V9" s="1086" t="str">
        <f>IF(初期入力!$E$17="","",初期入力!$E$17)</f>
        <v/>
      </c>
      <c r="W9" s="1086"/>
      <c r="X9" s="1086"/>
      <c r="Y9" s="1086"/>
      <c r="Z9" s="1086"/>
      <c r="AA9" s="1086"/>
      <c r="AB9" s="1086"/>
      <c r="AC9" s="1086"/>
      <c r="AD9" s="1086"/>
    </row>
    <row r="10" spans="1:30" ht="15.9" customHeight="1">
      <c r="B10" s="18"/>
      <c r="C10" s="18"/>
      <c r="D10" s="18"/>
      <c r="E10" s="18"/>
      <c r="F10" s="18"/>
      <c r="G10" s="18"/>
      <c r="H10" s="18"/>
      <c r="I10" s="18"/>
      <c r="J10" s="18"/>
      <c r="K10" s="18"/>
      <c r="L10" s="18"/>
      <c r="M10" s="18"/>
      <c r="N10" s="18"/>
      <c r="O10" s="18"/>
      <c r="Q10" s="18"/>
      <c r="R10" s="618" t="s">
        <v>435</v>
      </c>
      <c r="S10" s="618"/>
      <c r="T10" s="618"/>
      <c r="U10" s="618"/>
      <c r="V10" s="1086"/>
      <c r="W10" s="1086"/>
      <c r="X10" s="1086"/>
      <c r="Y10" s="1086"/>
      <c r="Z10" s="1086"/>
      <c r="AA10" s="1086"/>
      <c r="AB10" s="1086"/>
      <c r="AC10" s="1086"/>
      <c r="AD10" s="1086"/>
    </row>
    <row r="11" spans="1:30" ht="15.9" customHeight="1">
      <c r="B11" s="18"/>
      <c r="C11" s="18"/>
      <c r="D11" s="18"/>
      <c r="E11" s="18"/>
      <c r="F11" s="18"/>
      <c r="G11" s="18"/>
      <c r="H11" s="18"/>
      <c r="I11" s="18"/>
      <c r="J11" s="18"/>
      <c r="K11" s="18"/>
      <c r="L11" s="18"/>
      <c r="M11" s="18"/>
      <c r="N11" s="18"/>
      <c r="O11" s="18"/>
      <c r="Q11" s="18"/>
      <c r="R11" s="938" t="s">
        <v>509</v>
      </c>
      <c r="S11" s="618"/>
      <c r="T11" s="618"/>
      <c r="U11" s="618"/>
      <c r="V11" s="1194" t="str">
        <f>IF(初期入力!$E$37="","",初期入力!$E$37)</f>
        <v/>
      </c>
      <c r="W11" s="1194"/>
      <c r="X11" s="1194"/>
      <c r="Y11" s="1194"/>
      <c r="Z11" s="1194"/>
      <c r="AA11" s="1194"/>
      <c r="AB11" s="1194"/>
      <c r="AC11" s="1194"/>
      <c r="AD11" s="6"/>
    </row>
    <row r="12" spans="1:30" ht="15.9" customHeight="1">
      <c r="B12" s="18"/>
      <c r="C12" s="18"/>
      <c r="D12" s="18"/>
      <c r="E12" s="18"/>
      <c r="F12" s="18"/>
      <c r="G12" s="18"/>
      <c r="H12" s="18"/>
      <c r="I12" s="18"/>
      <c r="J12" s="18"/>
      <c r="K12" s="18"/>
      <c r="L12" s="18"/>
      <c r="M12" s="18"/>
      <c r="N12" s="18"/>
      <c r="O12" s="18"/>
      <c r="Q12" s="32"/>
      <c r="R12" s="618"/>
      <c r="S12" s="618"/>
      <c r="T12" s="618"/>
      <c r="U12" s="618"/>
      <c r="V12" s="1195"/>
      <c r="W12" s="1195"/>
      <c r="X12" s="1195"/>
      <c r="Y12" s="1195"/>
      <c r="Z12" s="1195"/>
      <c r="AA12" s="1195"/>
      <c r="AB12" s="1195"/>
      <c r="AC12" s="1195"/>
      <c r="AD12" s="231" t="s">
        <v>921</v>
      </c>
    </row>
    <row r="13" spans="1:30" ht="9.9" customHeight="1">
      <c r="B13" s="18"/>
      <c r="C13" s="18"/>
      <c r="D13" s="18"/>
      <c r="E13" s="18"/>
      <c r="F13" s="18"/>
      <c r="G13" s="18"/>
      <c r="H13" s="18"/>
      <c r="I13" s="18"/>
      <c r="J13" s="18"/>
      <c r="K13" s="18"/>
      <c r="L13" s="18"/>
      <c r="M13" s="18"/>
      <c r="N13" s="18"/>
      <c r="O13" s="18"/>
      <c r="Q13" s="32"/>
      <c r="R13" s="32"/>
      <c r="S13" s="32"/>
      <c r="T13" s="32"/>
      <c r="U13" s="32"/>
      <c r="V13" s="18"/>
      <c r="W13" s="18"/>
      <c r="X13" s="18"/>
      <c r="Y13" s="18"/>
      <c r="AD13" s="22"/>
    </row>
    <row r="14" spans="1:30" ht="15.9" customHeight="1">
      <c r="A14" s="24"/>
      <c r="B14" s="24" t="s">
        <v>331</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3"/>
    </row>
    <row r="15" spans="1:30" ht="9.9" customHeight="1">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row>
    <row r="16" spans="1:30" ht="15.9" customHeight="1">
      <c r="A16" s="24"/>
      <c r="B16" s="24" t="s">
        <v>332</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row>
    <row r="17" spans="1:30" ht="9.9" customHeight="1">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row>
    <row r="18" spans="1:30" ht="30" customHeight="1">
      <c r="A18" s="691" t="s">
        <v>881</v>
      </c>
      <c r="B18" s="731"/>
      <c r="C18" s="731"/>
      <c r="D18" s="731"/>
      <c r="E18" s="731"/>
      <c r="F18" s="732"/>
      <c r="G18" s="1230"/>
      <c r="H18" s="1231"/>
      <c r="I18" s="1231"/>
      <c r="J18" s="1231"/>
      <c r="K18" s="1231"/>
      <c r="L18" s="1231"/>
      <c r="M18" s="1231"/>
      <c r="N18" s="1231"/>
      <c r="O18" s="1231"/>
      <c r="P18" s="1231"/>
      <c r="Q18" s="1231"/>
      <c r="R18" s="1231"/>
      <c r="S18" s="1231"/>
      <c r="T18" s="1231"/>
      <c r="U18" s="1231"/>
      <c r="V18" s="1231"/>
      <c r="W18" s="1231"/>
      <c r="X18" s="1231"/>
      <c r="Y18" s="1231"/>
      <c r="Z18" s="1231"/>
      <c r="AA18" s="1231"/>
      <c r="AB18" s="1231"/>
      <c r="AC18" s="1231"/>
      <c r="AD18" s="1232"/>
    </row>
    <row r="19" spans="1:30" ht="15" customHeight="1">
      <c r="A19" s="624" t="s">
        <v>882</v>
      </c>
      <c r="B19" s="625"/>
      <c r="C19" s="625"/>
      <c r="D19" s="626"/>
      <c r="E19" s="624" t="s">
        <v>885</v>
      </c>
      <c r="F19" s="626"/>
      <c r="G19" s="711" t="s">
        <v>528</v>
      </c>
      <c r="H19" s="711"/>
      <c r="I19" s="711" t="s">
        <v>529</v>
      </c>
      <c r="J19" s="711"/>
      <c r="K19" s="711" t="s">
        <v>530</v>
      </c>
      <c r="L19" s="711"/>
      <c r="M19" s="711" t="s">
        <v>531</v>
      </c>
      <c r="N19" s="711"/>
      <c r="O19" s="711" t="s">
        <v>532</v>
      </c>
      <c r="P19" s="711"/>
      <c r="Q19" s="85"/>
      <c r="R19" s="624" t="s">
        <v>883</v>
      </c>
      <c r="S19" s="625"/>
      <c r="T19" s="626"/>
      <c r="U19" s="85"/>
      <c r="V19" s="249"/>
      <c r="W19" s="6" t="s">
        <v>24</v>
      </c>
      <c r="X19" s="249"/>
      <c r="Y19" s="6" t="s">
        <v>25</v>
      </c>
      <c r="Z19" s="85"/>
      <c r="AA19" s="249"/>
      <c r="AB19" s="6" t="s">
        <v>24</v>
      </c>
      <c r="AC19" s="249"/>
      <c r="AD19" s="5" t="s">
        <v>25</v>
      </c>
    </row>
    <row r="20" spans="1:30" ht="15" customHeight="1">
      <c r="A20" s="734"/>
      <c r="B20" s="735"/>
      <c r="C20" s="735"/>
      <c r="D20" s="736"/>
      <c r="E20" s="769"/>
      <c r="F20" s="751"/>
      <c r="G20" s="1185"/>
      <c r="H20" s="1185"/>
      <c r="I20" s="1185"/>
      <c r="J20" s="1185"/>
      <c r="K20" s="1185"/>
      <c r="L20" s="1185"/>
      <c r="M20" s="1185"/>
      <c r="N20" s="1185"/>
      <c r="O20" s="1185"/>
      <c r="P20" s="1185"/>
      <c r="Q20" s="375"/>
      <c r="R20" s="769"/>
      <c r="S20" s="733"/>
      <c r="T20" s="751"/>
      <c r="U20" s="375"/>
      <c r="V20" s="428"/>
      <c r="W20" s="352" t="s">
        <v>333</v>
      </c>
      <c r="X20" s="428"/>
      <c r="Y20" s="352" t="s">
        <v>334</v>
      </c>
      <c r="Z20" s="352" t="s">
        <v>176</v>
      </c>
      <c r="AA20" s="428"/>
      <c r="AB20" s="352" t="s">
        <v>333</v>
      </c>
      <c r="AC20" s="428"/>
      <c r="AD20" s="353" t="s">
        <v>334</v>
      </c>
    </row>
    <row r="21" spans="1:30" ht="30" customHeight="1">
      <c r="A21" s="627"/>
      <c r="B21" s="628"/>
      <c r="C21" s="628"/>
      <c r="D21" s="629"/>
      <c r="E21" s="627" t="s">
        <v>886</v>
      </c>
      <c r="F21" s="629"/>
      <c r="G21" s="746" t="s">
        <v>533</v>
      </c>
      <c r="H21" s="746"/>
      <c r="I21" s="746" t="s">
        <v>534</v>
      </c>
      <c r="J21" s="746"/>
      <c r="K21" s="746" t="s">
        <v>535</v>
      </c>
      <c r="L21" s="746"/>
      <c r="M21" s="1247" t="s">
        <v>892</v>
      </c>
      <c r="N21" s="1247"/>
      <c r="O21" s="1106"/>
      <c r="P21" s="1106"/>
      <c r="Q21" s="405" t="s">
        <v>893</v>
      </c>
      <c r="R21" s="627" t="s">
        <v>884</v>
      </c>
      <c r="S21" s="628"/>
      <c r="T21" s="629"/>
      <c r="U21" s="401"/>
      <c r="V21" s="427"/>
      <c r="W21" s="401" t="s">
        <v>24</v>
      </c>
      <c r="X21" s="427"/>
      <c r="Y21" s="401" t="s">
        <v>25</v>
      </c>
      <c r="Z21" s="401" t="s">
        <v>176</v>
      </c>
      <c r="AA21" s="427"/>
      <c r="AB21" s="401" t="s">
        <v>24</v>
      </c>
      <c r="AC21" s="427"/>
      <c r="AD21" s="429" t="s">
        <v>25</v>
      </c>
    </row>
    <row r="22" spans="1:30" ht="30" customHeight="1">
      <c r="A22" s="691" t="s">
        <v>887</v>
      </c>
      <c r="B22" s="731"/>
      <c r="C22" s="731"/>
      <c r="D22" s="731"/>
      <c r="E22" s="731"/>
      <c r="F22" s="732"/>
      <c r="G22" s="745" t="s">
        <v>536</v>
      </c>
      <c r="H22" s="745"/>
      <c r="I22" s="745" t="s">
        <v>537</v>
      </c>
      <c r="J22" s="745"/>
      <c r="K22" s="745" t="s">
        <v>538</v>
      </c>
      <c r="L22" s="745"/>
      <c r="M22" s="745" t="s">
        <v>539</v>
      </c>
      <c r="N22" s="745"/>
      <c r="O22" s="745" t="s">
        <v>540</v>
      </c>
      <c r="P22" s="745"/>
      <c r="Q22" s="745" t="s">
        <v>541</v>
      </c>
      <c r="R22" s="745"/>
      <c r="S22" s="745" t="s">
        <v>895</v>
      </c>
      <c r="T22" s="745"/>
      <c r="U22" s="745"/>
      <c r="V22" s="745"/>
      <c r="W22" s="745"/>
      <c r="X22" s="745"/>
      <c r="Y22" s="745"/>
      <c r="Z22" s="745"/>
      <c r="AA22" s="745"/>
      <c r="AB22" s="745"/>
      <c r="AC22" s="745"/>
      <c r="AD22" s="50" t="s">
        <v>542</v>
      </c>
    </row>
    <row r="23" spans="1:30" ht="20.100000000000001" customHeight="1">
      <c r="A23" s="624" t="s">
        <v>888</v>
      </c>
      <c r="B23" s="625"/>
      <c r="C23" s="625"/>
      <c r="D23" s="625"/>
      <c r="E23" s="625"/>
      <c r="F23" s="626"/>
      <c r="G23" s="711" t="s">
        <v>543</v>
      </c>
      <c r="H23" s="711"/>
      <c r="I23" s="711"/>
      <c r="J23" s="711" t="s">
        <v>544</v>
      </c>
      <c r="K23" s="711"/>
      <c r="L23" s="711"/>
      <c r="M23" s="711" t="s">
        <v>545</v>
      </c>
      <c r="N23" s="711"/>
      <c r="O23" s="711"/>
      <c r="P23" s="711" t="s">
        <v>546</v>
      </c>
      <c r="Q23" s="711"/>
      <c r="R23" s="711"/>
      <c r="S23" s="711"/>
      <c r="T23" s="711" t="s">
        <v>547</v>
      </c>
      <c r="U23" s="711"/>
      <c r="V23" s="711" t="s">
        <v>548</v>
      </c>
      <c r="W23" s="711"/>
      <c r="X23" s="711" t="s">
        <v>549</v>
      </c>
      <c r="Y23" s="711"/>
      <c r="Z23" s="85"/>
      <c r="AA23" s="85"/>
      <c r="AB23" s="85"/>
      <c r="AC23" s="85"/>
      <c r="AD23" s="200"/>
    </row>
    <row r="24" spans="1:30" ht="20.100000000000001" customHeight="1">
      <c r="A24" s="627"/>
      <c r="B24" s="628"/>
      <c r="C24" s="628"/>
      <c r="D24" s="628"/>
      <c r="E24" s="628"/>
      <c r="F24" s="629"/>
      <c r="G24" s="1246" t="s">
        <v>894</v>
      </c>
      <c r="H24" s="1246"/>
      <c r="I24" s="1246"/>
      <c r="J24" s="1246"/>
      <c r="K24" s="1246"/>
      <c r="L24" s="746"/>
      <c r="M24" s="746"/>
      <c r="N24" s="746"/>
      <c r="O24" s="746"/>
      <c r="P24" s="746"/>
      <c r="Q24" s="746"/>
      <c r="R24" s="746"/>
      <c r="S24" s="746"/>
      <c r="T24" s="746"/>
      <c r="U24" s="746"/>
      <c r="V24" s="746"/>
      <c r="W24" s="746"/>
      <c r="X24" s="746"/>
      <c r="Y24" s="746"/>
      <c r="Z24" s="9" t="s">
        <v>542</v>
      </c>
      <c r="AA24" s="9"/>
      <c r="AB24" s="9"/>
      <c r="AC24" s="9"/>
      <c r="AD24" s="10"/>
    </row>
    <row r="25" spans="1:30" ht="30" customHeight="1">
      <c r="A25" s="1234" t="s">
        <v>889</v>
      </c>
      <c r="B25" s="731"/>
      <c r="C25" s="731"/>
      <c r="D25" s="731"/>
      <c r="E25" s="731"/>
      <c r="F25" s="732"/>
      <c r="G25" s="1230"/>
      <c r="H25" s="1231"/>
      <c r="I25" s="1231"/>
      <c r="J25" s="1231"/>
      <c r="K25" s="1231"/>
      <c r="L25" s="1231"/>
      <c r="M25" s="1231"/>
      <c r="N25" s="1231"/>
      <c r="O25" s="1231"/>
      <c r="P25" s="1231"/>
      <c r="Q25" s="1231"/>
      <c r="R25" s="1231"/>
      <c r="S25" s="1231"/>
      <c r="T25" s="1231"/>
      <c r="U25" s="1231"/>
      <c r="V25" s="1231"/>
      <c r="W25" s="1231"/>
      <c r="X25" s="1231"/>
      <c r="Y25" s="1231"/>
      <c r="Z25" s="1231"/>
      <c r="AA25" s="1231"/>
      <c r="AB25" s="1231"/>
      <c r="AC25" s="1231"/>
      <c r="AD25" s="1232"/>
    </row>
    <row r="26" spans="1:30" ht="30" customHeight="1">
      <c r="A26" s="691" t="s">
        <v>890</v>
      </c>
      <c r="B26" s="731"/>
      <c r="C26" s="731"/>
      <c r="D26" s="731"/>
      <c r="E26" s="731"/>
      <c r="F26" s="732"/>
      <c r="G26" s="1110"/>
      <c r="H26" s="746"/>
      <c r="I26" s="746"/>
      <c r="J26" s="746"/>
      <c r="K26" s="746"/>
      <c r="L26" s="746"/>
      <c r="M26" s="746"/>
      <c r="N26" s="746"/>
      <c r="O26" s="746"/>
      <c r="P26" s="746"/>
      <c r="Q26" s="746"/>
      <c r="R26" s="746"/>
      <c r="S26" s="746"/>
      <c r="T26" s="746"/>
      <c r="U26" s="746"/>
      <c r="V26" s="746"/>
      <c r="W26" s="746"/>
      <c r="X26" s="746"/>
      <c r="Y26" s="746"/>
      <c r="Z26" s="746"/>
      <c r="AA26" s="746"/>
      <c r="AB26" s="746"/>
      <c r="AC26" s="746"/>
      <c r="AD26" s="744"/>
    </row>
    <row r="27" spans="1:30" s="24" customFormat="1" ht="14.1" customHeight="1"/>
    <row r="28" spans="1:30" s="24" customFormat="1" ht="14.1" customHeight="1">
      <c r="A28" s="51" t="s">
        <v>335</v>
      </c>
      <c r="B28" s="3" t="s">
        <v>891</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s="24" customFormat="1" ht="14.1" customHeight="1"/>
    <row r="30" spans="1:30" s="24" customFormat="1" ht="14.1" customHeight="1"/>
    <row r="31" spans="1:30" ht="24.9" customHeight="1">
      <c r="C31" s="691" t="s">
        <v>896</v>
      </c>
      <c r="D31" s="731"/>
      <c r="E31" s="731"/>
      <c r="F31" s="1233"/>
      <c r="G31" s="1233"/>
      <c r="H31" s="254" t="s">
        <v>63</v>
      </c>
      <c r="I31" s="691" t="s">
        <v>336</v>
      </c>
      <c r="J31" s="731"/>
      <c r="K31" s="731"/>
      <c r="L31" s="731"/>
      <c r="M31" s="731"/>
      <c r="N31" s="731"/>
      <c r="O31" s="1233" t="s">
        <v>857</v>
      </c>
      <c r="P31" s="1233"/>
      <c r="Q31" s="249"/>
      <c r="R31" s="6" t="s">
        <v>23</v>
      </c>
      <c r="S31" s="249"/>
      <c r="T31" s="6" t="s">
        <v>24</v>
      </c>
      <c r="U31" s="249"/>
      <c r="V31" s="6" t="s">
        <v>25</v>
      </c>
      <c r="W31" s="85"/>
      <c r="X31" s="85"/>
      <c r="Y31" s="85"/>
      <c r="Z31" s="85"/>
      <c r="AA31" s="85"/>
      <c r="AB31" s="200"/>
    </row>
    <row r="32" spans="1:30" ht="24.9" customHeight="1">
      <c r="C32" s="624" t="s">
        <v>897</v>
      </c>
      <c r="D32" s="625"/>
      <c r="E32" s="625"/>
      <c r="F32" s="625"/>
      <c r="G32" s="625"/>
      <c r="H32" s="626"/>
      <c r="I32" s="649" t="s">
        <v>899</v>
      </c>
      <c r="J32" s="650"/>
      <c r="K32" s="650"/>
      <c r="L32" s="650"/>
      <c r="M32" s="650"/>
      <c r="N32" s="650"/>
      <c r="O32" s="340"/>
      <c r="P32" s="650"/>
      <c r="Q32" s="650"/>
      <c r="R32" s="650"/>
      <c r="S32" s="650"/>
      <c r="T32" s="650"/>
      <c r="U32" s="650"/>
      <c r="V32" s="650"/>
      <c r="W32" s="650"/>
      <c r="X32" s="433" t="s">
        <v>854</v>
      </c>
      <c r="Y32" s="433"/>
      <c r="Z32" s="433"/>
      <c r="AA32" s="340"/>
      <c r="AB32" s="308"/>
    </row>
    <row r="33" spans="3:28" ht="24.9" customHeight="1">
      <c r="C33" s="627"/>
      <c r="D33" s="628"/>
      <c r="E33" s="628"/>
      <c r="F33" s="628"/>
      <c r="G33" s="628"/>
      <c r="H33" s="629"/>
      <c r="I33" s="627" t="s">
        <v>900</v>
      </c>
      <c r="J33" s="628"/>
      <c r="K33" s="628"/>
      <c r="L33" s="628"/>
      <c r="M33" s="628"/>
      <c r="N33" s="628"/>
      <c r="O33" s="430"/>
      <c r="P33" s="628"/>
      <c r="Q33" s="628"/>
      <c r="R33" s="628"/>
      <c r="S33" s="628"/>
      <c r="T33" s="628"/>
      <c r="U33" s="628"/>
      <c r="V33" s="628"/>
      <c r="W33" s="628"/>
      <c r="X33" s="431" t="s">
        <v>854</v>
      </c>
      <c r="Y33" s="431"/>
      <c r="Z33" s="431"/>
      <c r="AA33" s="430"/>
      <c r="AB33" s="432"/>
    </row>
    <row r="34" spans="3:28" ht="24.9" customHeight="1">
      <c r="C34" s="624" t="s">
        <v>898</v>
      </c>
      <c r="D34" s="625"/>
      <c r="E34" s="625"/>
      <c r="F34" s="625"/>
      <c r="G34" s="625"/>
      <c r="H34" s="626"/>
      <c r="I34" s="1172"/>
      <c r="J34" s="1173"/>
      <c r="K34" s="1173"/>
      <c r="L34" s="1173"/>
      <c r="M34" s="1173"/>
      <c r="N34" s="1173"/>
      <c r="O34" s="1173"/>
      <c r="P34" s="1173"/>
      <c r="Q34" s="1173"/>
      <c r="R34" s="1173"/>
      <c r="S34" s="1173"/>
      <c r="T34" s="1173"/>
      <c r="U34" s="1173"/>
      <c r="V34" s="1173"/>
      <c r="W34" s="1173"/>
      <c r="X34" s="1173"/>
      <c r="Y34" s="1173"/>
      <c r="Z34" s="1173"/>
      <c r="AA34" s="1173"/>
      <c r="AB34" s="1174"/>
    </row>
    <row r="35" spans="3:28" ht="24.9" customHeight="1">
      <c r="C35" s="734"/>
      <c r="D35" s="735"/>
      <c r="E35" s="735"/>
      <c r="F35" s="735"/>
      <c r="G35" s="735"/>
      <c r="H35" s="736"/>
      <c r="I35" s="1175"/>
      <c r="J35" s="1176"/>
      <c r="K35" s="1176"/>
      <c r="L35" s="1176"/>
      <c r="M35" s="1176"/>
      <c r="N35" s="1176"/>
      <c r="O35" s="1176"/>
      <c r="P35" s="1176"/>
      <c r="Q35" s="1176"/>
      <c r="R35" s="1176"/>
      <c r="S35" s="1176"/>
      <c r="T35" s="1176"/>
      <c r="U35" s="1176"/>
      <c r="V35" s="1176"/>
      <c r="W35" s="1176"/>
      <c r="X35" s="1176"/>
      <c r="Y35" s="1176"/>
      <c r="Z35" s="1176"/>
      <c r="AA35" s="1176"/>
      <c r="AB35" s="1177"/>
    </row>
    <row r="36" spans="3:28" ht="24.9" customHeight="1">
      <c r="C36" s="627"/>
      <c r="D36" s="628"/>
      <c r="E36" s="628"/>
      <c r="F36" s="628"/>
      <c r="G36" s="628"/>
      <c r="H36" s="629"/>
      <c r="I36" s="1178"/>
      <c r="J36" s="1179"/>
      <c r="K36" s="1179"/>
      <c r="L36" s="1179"/>
      <c r="M36" s="1179"/>
      <c r="N36" s="1179"/>
      <c r="O36" s="1179"/>
      <c r="P36" s="1179"/>
      <c r="Q36" s="1179"/>
      <c r="R36" s="1179"/>
      <c r="S36" s="1179"/>
      <c r="T36" s="1179"/>
      <c r="U36" s="1179"/>
      <c r="V36" s="1179"/>
      <c r="W36" s="1179"/>
      <c r="X36" s="1179"/>
      <c r="Y36" s="1179"/>
      <c r="Z36" s="1179"/>
      <c r="AA36" s="1179"/>
      <c r="AB36" s="1180"/>
    </row>
  </sheetData>
  <mergeCells count="68">
    <mergeCell ref="A8:D8"/>
    <mergeCell ref="A6:D6"/>
    <mergeCell ref="C34:H36"/>
    <mergeCell ref="I32:N32"/>
    <mergeCell ref="I33:N33"/>
    <mergeCell ref="A22:F22"/>
    <mergeCell ref="A25:F25"/>
    <mergeCell ref="A26:F26"/>
    <mergeCell ref="A23:F24"/>
    <mergeCell ref="P33:W33"/>
    <mergeCell ref="P32:W32"/>
    <mergeCell ref="I34:AB36"/>
    <mergeCell ref="C31:E31"/>
    <mergeCell ref="F31:G31"/>
    <mergeCell ref="I31:N31"/>
    <mergeCell ref="O31:P31"/>
    <mergeCell ref="C32:H33"/>
    <mergeCell ref="S26:X26"/>
    <mergeCell ref="Y26:AD26"/>
    <mergeCell ref="M21:N21"/>
    <mergeCell ref="O21:P21"/>
    <mergeCell ref="L24:Y24"/>
    <mergeCell ref="G25:L25"/>
    <mergeCell ref="M25:R25"/>
    <mergeCell ref="G26:L26"/>
    <mergeCell ref="M26:R26"/>
    <mergeCell ref="I22:J22"/>
    <mergeCell ref="K22:L22"/>
    <mergeCell ref="M22:N22"/>
    <mergeCell ref="G22:H22"/>
    <mergeCell ref="I21:J21"/>
    <mergeCell ref="K21:L21"/>
    <mergeCell ref="R21:T21"/>
    <mergeCell ref="S25:X25"/>
    <mergeCell ref="Y25:AD25"/>
    <mergeCell ref="A19:D21"/>
    <mergeCell ref="A18:F18"/>
    <mergeCell ref="E21:F21"/>
    <mergeCell ref="E19:F20"/>
    <mergeCell ref="G21:H21"/>
    <mergeCell ref="O22:P22"/>
    <mergeCell ref="Q22:R22"/>
    <mergeCell ref="S22:U22"/>
    <mergeCell ref="P23:S23"/>
    <mergeCell ref="G24:K24"/>
    <mergeCell ref="G23:I23"/>
    <mergeCell ref="J23:L23"/>
    <mergeCell ref="M23:O23"/>
    <mergeCell ref="V23:W23"/>
    <mergeCell ref="X23:Y23"/>
    <mergeCell ref="V11:AC12"/>
    <mergeCell ref="V22:AC22"/>
    <mergeCell ref="R19:T20"/>
    <mergeCell ref="T23:U23"/>
    <mergeCell ref="R2:T2"/>
    <mergeCell ref="O19:P20"/>
    <mergeCell ref="E5:O6"/>
    <mergeCell ref="E7:L8"/>
    <mergeCell ref="G19:H20"/>
    <mergeCell ref="I19:J20"/>
    <mergeCell ref="K19:L20"/>
    <mergeCell ref="M19:N20"/>
    <mergeCell ref="R11:U12"/>
    <mergeCell ref="U2:AD2"/>
    <mergeCell ref="G18:AD18"/>
    <mergeCell ref="X3:AD3"/>
    <mergeCell ref="V9:AD10"/>
    <mergeCell ref="R10:U10"/>
  </mergeCells>
  <phoneticPr fontId="23"/>
  <dataValidations count="2">
    <dataValidation imeMode="off" allowBlank="1" showInputMessage="1" showErrorMessage="1" sqref="V19:V21 X19:X21 AA19:AA21 AC19:AC21" xr:uid="{00000000-0002-0000-0D00-000000000000}"/>
    <dataValidation imeMode="hiragana" allowBlank="1" showInputMessage="1" showErrorMessage="1" sqref="G25:AD26" xr:uid="{00000000-0002-0000-0D00-000001000000}"/>
  </dataValidations>
  <pageMargins left="0.78740157480314965" right="0.55118110236220474" top="0.39370078740157483" bottom="0.39370078740157483" header="0"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01322-152C-45BA-942A-A6BF8A6B3A0B}">
  <sheetPr>
    <tabColor theme="0" tint="-0.34998626667073579"/>
    <pageSetUpPr fitToPage="1"/>
  </sheetPr>
  <dimension ref="B2:AK95"/>
  <sheetViews>
    <sheetView showOutlineSymbols="0" view="pageBreakPreview" zoomScaleNormal="100" zoomScaleSheetLayoutView="100" workbookViewId="0">
      <selection activeCell="AM2" sqref="AM2"/>
    </sheetView>
  </sheetViews>
  <sheetFormatPr defaultColWidth="12.33203125" defaultRowHeight="14.4"/>
  <cols>
    <col min="1" max="1" width="1" style="463" customWidth="1"/>
    <col min="2" max="2" width="20.5546875" style="463" customWidth="1"/>
    <col min="3" max="3" width="9.88671875" style="464" customWidth="1"/>
    <col min="4" max="4" width="1.88671875" style="463" customWidth="1"/>
    <col min="5" max="5" width="25.88671875" style="463" customWidth="1"/>
    <col min="6" max="6" width="3" style="463" customWidth="1"/>
    <col min="7" max="7" width="14.44140625" style="463" customWidth="1"/>
    <col min="8" max="35" width="3" style="463" customWidth="1"/>
    <col min="36" max="36" width="4.44140625" style="463" customWidth="1"/>
    <col min="37" max="16384" width="12.33203125" style="463"/>
  </cols>
  <sheetData>
    <row r="2" spans="2:36" ht="24.9" customHeight="1">
      <c r="J2" s="553" t="s">
        <v>338</v>
      </c>
    </row>
    <row r="4" spans="2:36">
      <c r="B4" s="552" t="s">
        <v>1006</v>
      </c>
    </row>
    <row r="5" spans="2:36">
      <c r="B5" s="552" t="s">
        <v>1005</v>
      </c>
    </row>
    <row r="6" spans="2:36">
      <c r="B6" s="552" t="s">
        <v>1004</v>
      </c>
    </row>
    <row r="7" spans="2:36">
      <c r="B7" s="552" t="s">
        <v>1003</v>
      </c>
    </row>
    <row r="8" spans="2:36" ht="3" customHeight="1"/>
    <row r="9" spans="2:36" ht="3.9" customHeight="1">
      <c r="B9" s="551"/>
      <c r="C9" s="550"/>
      <c r="D9" s="549"/>
      <c r="E9" s="549"/>
      <c r="F9" s="549"/>
      <c r="G9" s="548"/>
      <c r="H9" s="1248" t="s">
        <v>1002</v>
      </c>
      <c r="I9" s="1251" t="s">
        <v>1001</v>
      </c>
      <c r="J9" s="1254" t="s">
        <v>1000</v>
      </c>
      <c r="K9" s="1254" t="s">
        <v>999</v>
      </c>
      <c r="L9" s="1254" t="s">
        <v>998</v>
      </c>
      <c r="M9" s="1254" t="s">
        <v>341</v>
      </c>
      <c r="N9" s="1254" t="s">
        <v>997</v>
      </c>
      <c r="O9" s="1251" t="s">
        <v>996</v>
      </c>
      <c r="P9" s="1251" t="s">
        <v>342</v>
      </c>
      <c r="Q9" s="1257" t="s">
        <v>995</v>
      </c>
      <c r="R9" s="1251" t="s">
        <v>994</v>
      </c>
      <c r="S9" s="1254" t="s">
        <v>993</v>
      </c>
      <c r="T9" s="1251" t="s">
        <v>992</v>
      </c>
      <c r="U9" s="1260" t="s">
        <v>991</v>
      </c>
      <c r="V9" s="1254" t="s">
        <v>990</v>
      </c>
      <c r="W9" s="1254" t="s">
        <v>989</v>
      </c>
      <c r="X9" s="1254" t="s">
        <v>988</v>
      </c>
      <c r="Y9" s="1254" t="s">
        <v>987</v>
      </c>
      <c r="Z9" s="1254" t="s">
        <v>986</v>
      </c>
      <c r="AA9" s="1254" t="s">
        <v>985</v>
      </c>
      <c r="AB9" s="1254" t="s">
        <v>984</v>
      </c>
      <c r="AC9" s="1254" t="s">
        <v>983</v>
      </c>
      <c r="AD9" s="1251" t="s">
        <v>982</v>
      </c>
      <c r="AE9" s="1254" t="s">
        <v>981</v>
      </c>
      <c r="AF9" s="1254" t="s">
        <v>980</v>
      </c>
      <c r="AG9" s="1254" t="s">
        <v>979</v>
      </c>
      <c r="AH9" s="1254" t="s">
        <v>978</v>
      </c>
      <c r="AI9" s="1263" t="s">
        <v>977</v>
      </c>
      <c r="AJ9" s="1266" t="s">
        <v>976</v>
      </c>
    </row>
    <row r="10" spans="2:36" ht="21.9" customHeight="1">
      <c r="B10" s="509" t="s">
        <v>339</v>
      </c>
      <c r="C10" s="547"/>
      <c r="D10" s="546"/>
      <c r="E10" s="546"/>
      <c r="F10" s="546"/>
      <c r="G10" s="545" t="s">
        <v>340</v>
      </c>
      <c r="H10" s="1249"/>
      <c r="I10" s="1252"/>
      <c r="J10" s="1255"/>
      <c r="K10" s="1255"/>
      <c r="L10" s="1255"/>
      <c r="M10" s="1255"/>
      <c r="N10" s="1255"/>
      <c r="O10" s="1252"/>
      <c r="P10" s="1252"/>
      <c r="Q10" s="1258"/>
      <c r="R10" s="1252"/>
      <c r="S10" s="1255"/>
      <c r="T10" s="1252"/>
      <c r="U10" s="1261"/>
      <c r="V10" s="1255"/>
      <c r="W10" s="1255"/>
      <c r="X10" s="1255"/>
      <c r="Y10" s="1255"/>
      <c r="Z10" s="1255"/>
      <c r="AA10" s="1255"/>
      <c r="AB10" s="1255"/>
      <c r="AC10" s="1255"/>
      <c r="AD10" s="1252"/>
      <c r="AE10" s="1255"/>
      <c r="AF10" s="1255"/>
      <c r="AG10" s="1255"/>
      <c r="AH10" s="1255"/>
      <c r="AI10" s="1264"/>
      <c r="AJ10" s="1267"/>
    </row>
    <row r="11" spans="2:36" ht="45" customHeight="1">
      <c r="B11" s="544"/>
      <c r="C11" s="543"/>
      <c r="D11" s="520"/>
      <c r="E11" s="520"/>
      <c r="F11" s="520"/>
      <c r="G11" s="519"/>
      <c r="H11" s="1250"/>
      <c r="I11" s="1253"/>
      <c r="J11" s="1256"/>
      <c r="K11" s="1256"/>
      <c r="L11" s="1256"/>
      <c r="M11" s="1256"/>
      <c r="N11" s="1256"/>
      <c r="O11" s="1253"/>
      <c r="P11" s="1253"/>
      <c r="Q11" s="1259"/>
      <c r="R11" s="1253"/>
      <c r="S11" s="1256"/>
      <c r="T11" s="1253"/>
      <c r="U11" s="1262"/>
      <c r="V11" s="1256"/>
      <c r="W11" s="1256"/>
      <c r="X11" s="1256"/>
      <c r="Y11" s="1256"/>
      <c r="Z11" s="1256"/>
      <c r="AA11" s="1256"/>
      <c r="AB11" s="1256"/>
      <c r="AC11" s="1256"/>
      <c r="AD11" s="1253"/>
      <c r="AE11" s="1256"/>
      <c r="AF11" s="1256"/>
      <c r="AG11" s="1256"/>
      <c r="AH11" s="1256"/>
      <c r="AI11" s="1265"/>
      <c r="AJ11" s="1268"/>
    </row>
    <row r="12" spans="2:36">
      <c r="B12" s="535" t="s">
        <v>343</v>
      </c>
      <c r="C12" s="483" t="s">
        <v>344</v>
      </c>
      <c r="D12" s="482"/>
      <c r="E12" s="493" t="s">
        <v>345</v>
      </c>
      <c r="F12" s="493"/>
      <c r="G12" s="542"/>
      <c r="H12" s="491" t="s">
        <v>346</v>
      </c>
      <c r="I12" s="491"/>
      <c r="J12" s="491"/>
      <c r="K12" s="491"/>
      <c r="L12" s="491" t="s">
        <v>346</v>
      </c>
      <c r="M12" s="491"/>
      <c r="N12" s="491"/>
      <c r="O12" s="491"/>
      <c r="P12" s="491"/>
      <c r="Q12" s="491"/>
      <c r="R12" s="491"/>
      <c r="S12" s="491"/>
      <c r="T12" s="491" t="s">
        <v>346</v>
      </c>
      <c r="U12" s="491"/>
      <c r="V12" s="491"/>
      <c r="W12" s="491"/>
      <c r="X12" s="491"/>
      <c r="Y12" s="491"/>
      <c r="Z12" s="491"/>
      <c r="AA12" s="491"/>
      <c r="AB12" s="491"/>
      <c r="AC12" s="491"/>
      <c r="AD12" s="491"/>
      <c r="AE12" s="491"/>
      <c r="AF12" s="491"/>
      <c r="AG12" s="491"/>
      <c r="AH12" s="491"/>
      <c r="AI12" s="490"/>
      <c r="AJ12" s="489" t="s">
        <v>957</v>
      </c>
    </row>
    <row r="13" spans="2:36">
      <c r="B13" s="484" t="s">
        <v>347</v>
      </c>
      <c r="C13" s="483"/>
      <c r="D13" s="482"/>
      <c r="E13" s="493" t="s">
        <v>975</v>
      </c>
      <c r="F13" s="493"/>
      <c r="G13" s="492"/>
      <c r="H13" s="491" t="s">
        <v>348</v>
      </c>
      <c r="I13" s="491"/>
      <c r="J13" s="491"/>
      <c r="K13" s="491"/>
      <c r="L13" s="491" t="s">
        <v>348</v>
      </c>
      <c r="M13" s="491"/>
      <c r="N13" s="491"/>
      <c r="O13" s="491"/>
      <c r="P13" s="491"/>
      <c r="Q13" s="491"/>
      <c r="R13" s="491"/>
      <c r="S13" s="491"/>
      <c r="T13" s="491" t="s">
        <v>348</v>
      </c>
      <c r="U13" s="491"/>
      <c r="V13" s="491"/>
      <c r="W13" s="491"/>
      <c r="X13" s="491"/>
      <c r="Y13" s="491"/>
      <c r="Z13" s="491"/>
      <c r="AA13" s="491"/>
      <c r="AB13" s="491"/>
      <c r="AC13" s="491"/>
      <c r="AD13" s="491"/>
      <c r="AE13" s="491"/>
      <c r="AF13" s="491"/>
      <c r="AG13" s="491"/>
      <c r="AH13" s="491"/>
      <c r="AI13" s="490"/>
      <c r="AJ13" s="489" t="s">
        <v>939</v>
      </c>
    </row>
    <row r="14" spans="2:36">
      <c r="B14" s="484"/>
      <c r="C14" s="483"/>
      <c r="D14" s="482"/>
      <c r="E14" s="493" t="s">
        <v>349</v>
      </c>
      <c r="F14" s="493"/>
      <c r="G14" s="492"/>
      <c r="H14" s="491" t="s">
        <v>346</v>
      </c>
      <c r="I14" s="491"/>
      <c r="J14" s="491"/>
      <c r="K14" s="491"/>
      <c r="L14" s="491" t="s">
        <v>346</v>
      </c>
      <c r="M14" s="491" t="s">
        <v>346</v>
      </c>
      <c r="N14" s="491"/>
      <c r="O14" s="491"/>
      <c r="P14" s="491"/>
      <c r="Q14" s="491"/>
      <c r="R14" s="491" t="s">
        <v>346</v>
      </c>
      <c r="S14" s="491"/>
      <c r="T14" s="491" t="s">
        <v>346</v>
      </c>
      <c r="U14" s="491" t="s">
        <v>346</v>
      </c>
      <c r="V14" s="491"/>
      <c r="W14" s="491"/>
      <c r="X14" s="491" t="s">
        <v>346</v>
      </c>
      <c r="Y14" s="491"/>
      <c r="Z14" s="491"/>
      <c r="AA14" s="491"/>
      <c r="AB14" s="491"/>
      <c r="AC14" s="491"/>
      <c r="AD14" s="491"/>
      <c r="AE14" s="491"/>
      <c r="AF14" s="491"/>
      <c r="AG14" s="491" t="s">
        <v>346</v>
      </c>
      <c r="AH14" s="491"/>
      <c r="AI14" s="490"/>
      <c r="AJ14" s="489" t="s">
        <v>967</v>
      </c>
    </row>
    <row r="15" spans="2:36">
      <c r="B15" s="484"/>
      <c r="C15" s="483"/>
      <c r="D15" s="540"/>
      <c r="E15" s="541"/>
      <c r="F15" s="534" t="s">
        <v>350</v>
      </c>
      <c r="G15" s="536" t="s">
        <v>351</v>
      </c>
      <c r="H15" s="491" t="s">
        <v>348</v>
      </c>
      <c r="I15" s="491"/>
      <c r="J15" s="491"/>
      <c r="K15" s="491"/>
      <c r="L15" s="491" t="s">
        <v>348</v>
      </c>
      <c r="M15" s="491" t="s">
        <v>348</v>
      </c>
      <c r="N15" s="491"/>
      <c r="O15" s="491"/>
      <c r="P15" s="491"/>
      <c r="Q15" s="491"/>
      <c r="R15" s="491" t="s">
        <v>348</v>
      </c>
      <c r="S15" s="491"/>
      <c r="T15" s="491" t="s">
        <v>348</v>
      </c>
      <c r="U15" s="491" t="s">
        <v>348</v>
      </c>
      <c r="V15" s="491"/>
      <c r="W15" s="491"/>
      <c r="X15" s="491"/>
      <c r="Y15" s="491"/>
      <c r="Z15" s="491"/>
      <c r="AA15" s="491"/>
      <c r="AB15" s="491"/>
      <c r="AC15" s="491"/>
      <c r="AD15" s="491"/>
      <c r="AE15" s="491"/>
      <c r="AF15" s="491"/>
      <c r="AG15" s="491" t="s">
        <v>348</v>
      </c>
      <c r="AH15" s="491"/>
      <c r="AI15" s="490"/>
      <c r="AJ15" s="489" t="s">
        <v>942</v>
      </c>
    </row>
    <row r="16" spans="2:36">
      <c r="B16" s="484"/>
      <c r="C16" s="483"/>
      <c r="D16" s="540"/>
      <c r="E16" s="539" t="s">
        <v>352</v>
      </c>
      <c r="F16" s="538"/>
      <c r="G16" s="536" t="s">
        <v>353</v>
      </c>
      <c r="H16" s="491"/>
      <c r="I16" s="491"/>
      <c r="J16" s="491"/>
      <c r="K16" s="491"/>
      <c r="L16" s="491"/>
      <c r="M16" s="491"/>
      <c r="N16" s="491"/>
      <c r="O16" s="491"/>
      <c r="P16" s="491"/>
      <c r="Q16" s="491"/>
      <c r="R16" s="491"/>
      <c r="S16" s="491"/>
      <c r="T16" s="491"/>
      <c r="U16" s="491"/>
      <c r="V16" s="491"/>
      <c r="W16" s="491"/>
      <c r="X16" s="491" t="s">
        <v>348</v>
      </c>
      <c r="Y16" s="491"/>
      <c r="Z16" s="491"/>
      <c r="AA16" s="491"/>
      <c r="AB16" s="491"/>
      <c r="AC16" s="491"/>
      <c r="AD16" s="491"/>
      <c r="AE16" s="491"/>
      <c r="AF16" s="491"/>
      <c r="AG16" s="491"/>
      <c r="AH16" s="491"/>
      <c r="AI16" s="490"/>
      <c r="AJ16" s="489"/>
    </row>
    <row r="17" spans="2:36">
      <c r="B17" s="484"/>
      <c r="C17" s="483"/>
      <c r="D17" s="482"/>
      <c r="E17" s="537"/>
      <c r="F17" s="506" t="s">
        <v>354</v>
      </c>
      <c r="G17" s="536" t="s">
        <v>355</v>
      </c>
      <c r="H17" s="491"/>
      <c r="I17" s="491"/>
      <c r="J17" s="491"/>
      <c r="K17" s="491"/>
      <c r="L17" s="491" t="s">
        <v>348</v>
      </c>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490"/>
      <c r="AJ17" s="489" t="s">
        <v>939</v>
      </c>
    </row>
    <row r="18" spans="2:36">
      <c r="B18" s="484"/>
      <c r="C18" s="483"/>
      <c r="D18" s="482"/>
      <c r="E18" s="493" t="s">
        <v>356</v>
      </c>
      <c r="F18" s="493"/>
      <c r="G18" s="492"/>
      <c r="H18" s="491"/>
      <c r="I18" s="491" t="s">
        <v>346</v>
      </c>
      <c r="J18" s="491" t="s">
        <v>346</v>
      </c>
      <c r="K18" s="491" t="s">
        <v>346</v>
      </c>
      <c r="L18" s="491" t="s">
        <v>346</v>
      </c>
      <c r="M18" s="491" t="s">
        <v>346</v>
      </c>
      <c r="N18" s="491" t="s">
        <v>346</v>
      </c>
      <c r="O18" s="491"/>
      <c r="P18" s="491"/>
      <c r="Q18" s="491" t="s">
        <v>346</v>
      </c>
      <c r="R18" s="491" t="s">
        <v>346</v>
      </c>
      <c r="S18" s="491" t="s">
        <v>346</v>
      </c>
      <c r="T18" s="491"/>
      <c r="U18" s="491"/>
      <c r="V18" s="491" t="s">
        <v>346</v>
      </c>
      <c r="W18" s="491" t="s">
        <v>346</v>
      </c>
      <c r="X18" s="491" t="s">
        <v>346</v>
      </c>
      <c r="Y18" s="491" t="s">
        <v>346</v>
      </c>
      <c r="Z18" s="491" t="s">
        <v>346</v>
      </c>
      <c r="AA18" s="491"/>
      <c r="AB18" s="491" t="s">
        <v>346</v>
      </c>
      <c r="AC18" s="491"/>
      <c r="AD18" s="491"/>
      <c r="AE18" s="491"/>
      <c r="AF18" s="491" t="s">
        <v>346</v>
      </c>
      <c r="AG18" s="491"/>
      <c r="AH18" s="491"/>
      <c r="AI18" s="490"/>
      <c r="AJ18" s="489" t="s">
        <v>967</v>
      </c>
    </row>
    <row r="19" spans="2:36">
      <c r="B19" s="484"/>
      <c r="C19" s="483"/>
      <c r="D19" s="540"/>
      <c r="E19" s="541"/>
      <c r="F19" s="534" t="s">
        <v>350</v>
      </c>
      <c r="G19" s="536" t="s">
        <v>357</v>
      </c>
      <c r="H19" s="491"/>
      <c r="I19" s="491" t="s">
        <v>348</v>
      </c>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0"/>
      <c r="AJ19" s="489" t="s">
        <v>942</v>
      </c>
    </row>
    <row r="20" spans="2:36">
      <c r="B20" s="484"/>
      <c r="C20" s="483"/>
      <c r="D20" s="540"/>
      <c r="E20" s="539" t="s">
        <v>358</v>
      </c>
      <c r="F20" s="538"/>
      <c r="G20" s="536" t="s">
        <v>359</v>
      </c>
      <c r="H20" s="491"/>
      <c r="I20" s="491"/>
      <c r="J20" s="491" t="s">
        <v>348</v>
      </c>
      <c r="K20" s="491"/>
      <c r="L20" s="491" t="s">
        <v>348</v>
      </c>
      <c r="M20" s="491"/>
      <c r="N20" s="491"/>
      <c r="O20" s="491"/>
      <c r="P20" s="491"/>
      <c r="Q20" s="491" t="s">
        <v>348</v>
      </c>
      <c r="R20" s="491" t="s">
        <v>348</v>
      </c>
      <c r="S20" s="491" t="s">
        <v>348</v>
      </c>
      <c r="T20" s="491"/>
      <c r="U20" s="491"/>
      <c r="V20" s="491"/>
      <c r="W20" s="491"/>
      <c r="X20" s="491"/>
      <c r="Y20" s="491"/>
      <c r="Z20" s="491"/>
      <c r="AA20" s="491"/>
      <c r="AB20" s="491"/>
      <c r="AC20" s="491"/>
      <c r="AD20" s="491"/>
      <c r="AE20" s="491"/>
      <c r="AF20" s="491"/>
      <c r="AG20" s="491"/>
      <c r="AH20" s="491"/>
      <c r="AI20" s="490"/>
      <c r="AJ20" s="489" t="s">
        <v>942</v>
      </c>
    </row>
    <row r="21" spans="2:36">
      <c r="B21" s="484"/>
      <c r="C21" s="483"/>
      <c r="D21" s="482"/>
      <c r="E21" s="537"/>
      <c r="F21" s="506" t="s">
        <v>354</v>
      </c>
      <c r="G21" s="536" t="s">
        <v>360</v>
      </c>
      <c r="H21" s="491"/>
      <c r="I21" s="491"/>
      <c r="J21" s="491" t="s">
        <v>348</v>
      </c>
      <c r="K21" s="491" t="s">
        <v>348</v>
      </c>
      <c r="L21" s="491"/>
      <c r="M21" s="491" t="s">
        <v>348</v>
      </c>
      <c r="N21" s="491" t="s">
        <v>348</v>
      </c>
      <c r="O21" s="491"/>
      <c r="P21" s="491"/>
      <c r="Q21" s="491" t="s">
        <v>348</v>
      </c>
      <c r="R21" s="491"/>
      <c r="S21" s="491"/>
      <c r="T21" s="491"/>
      <c r="U21" s="491"/>
      <c r="V21" s="491" t="s">
        <v>348</v>
      </c>
      <c r="W21" s="491" t="s">
        <v>348</v>
      </c>
      <c r="X21" s="491" t="s">
        <v>348</v>
      </c>
      <c r="Y21" s="491" t="s">
        <v>348</v>
      </c>
      <c r="Z21" s="491" t="s">
        <v>348</v>
      </c>
      <c r="AA21" s="491"/>
      <c r="AB21" s="491" t="s">
        <v>348</v>
      </c>
      <c r="AC21" s="491"/>
      <c r="AD21" s="491"/>
      <c r="AE21" s="491"/>
      <c r="AF21" s="491" t="s">
        <v>348</v>
      </c>
      <c r="AG21" s="491"/>
      <c r="AH21" s="491"/>
      <c r="AI21" s="490"/>
      <c r="AJ21" s="489"/>
    </row>
    <row r="22" spans="2:36">
      <c r="B22" s="484"/>
      <c r="C22" s="483"/>
      <c r="D22" s="482"/>
      <c r="E22" s="493" t="s">
        <v>361</v>
      </c>
      <c r="F22" s="493"/>
      <c r="G22" s="492"/>
      <c r="H22" s="491"/>
      <c r="I22" s="491"/>
      <c r="J22" s="491"/>
      <c r="K22" s="491"/>
      <c r="L22" s="491"/>
      <c r="M22" s="491"/>
      <c r="N22" s="491"/>
      <c r="O22" s="491" t="s">
        <v>346</v>
      </c>
      <c r="P22" s="491"/>
      <c r="Q22" s="491"/>
      <c r="R22" s="491"/>
      <c r="S22" s="491"/>
      <c r="T22" s="491"/>
      <c r="U22" s="491"/>
      <c r="V22" s="491"/>
      <c r="W22" s="491"/>
      <c r="X22" s="491"/>
      <c r="Y22" s="491"/>
      <c r="Z22" s="491"/>
      <c r="AA22" s="491"/>
      <c r="AB22" s="491"/>
      <c r="AC22" s="491"/>
      <c r="AD22" s="491"/>
      <c r="AE22" s="491"/>
      <c r="AF22" s="491"/>
      <c r="AG22" s="491"/>
      <c r="AH22" s="491"/>
      <c r="AI22" s="490"/>
      <c r="AJ22" s="489"/>
    </row>
    <row r="23" spans="2:36">
      <c r="B23" s="484"/>
      <c r="C23" s="483"/>
      <c r="D23" s="482"/>
      <c r="E23" s="493" t="s">
        <v>362</v>
      </c>
      <c r="F23" s="493"/>
      <c r="G23" s="492"/>
      <c r="H23" s="491"/>
      <c r="I23" s="491"/>
      <c r="J23" s="491"/>
      <c r="K23" s="491"/>
      <c r="L23" s="491"/>
      <c r="M23" s="491"/>
      <c r="N23" s="491"/>
      <c r="O23" s="491" t="s">
        <v>348</v>
      </c>
      <c r="P23" s="491"/>
      <c r="Q23" s="491"/>
      <c r="R23" s="491"/>
      <c r="S23" s="491"/>
      <c r="T23" s="491"/>
      <c r="U23" s="491"/>
      <c r="V23" s="491"/>
      <c r="W23" s="491"/>
      <c r="X23" s="491"/>
      <c r="Y23" s="491"/>
      <c r="Z23" s="491"/>
      <c r="AA23" s="491"/>
      <c r="AB23" s="491"/>
      <c r="AC23" s="491"/>
      <c r="AD23" s="491"/>
      <c r="AE23" s="491"/>
      <c r="AF23" s="491"/>
      <c r="AG23" s="491"/>
      <c r="AH23" s="491"/>
      <c r="AI23" s="490"/>
      <c r="AJ23" s="489"/>
    </row>
    <row r="24" spans="2:36">
      <c r="B24" s="484"/>
      <c r="C24" s="483"/>
      <c r="D24" s="482"/>
      <c r="E24" s="493" t="s">
        <v>974</v>
      </c>
      <c r="F24" s="493"/>
      <c r="G24" s="492"/>
      <c r="H24" s="491"/>
      <c r="I24" s="491"/>
      <c r="J24" s="491"/>
      <c r="K24" s="491"/>
      <c r="L24" s="491"/>
      <c r="M24" s="491"/>
      <c r="N24" s="491"/>
      <c r="O24" s="491"/>
      <c r="P24" s="491"/>
      <c r="Q24" s="491"/>
      <c r="R24" s="491"/>
      <c r="S24" s="491"/>
      <c r="T24" s="491"/>
      <c r="U24" s="491"/>
      <c r="V24" s="491"/>
      <c r="W24" s="491"/>
      <c r="X24" s="491"/>
      <c r="Y24" s="491"/>
      <c r="Z24" s="491"/>
      <c r="AA24" s="491"/>
      <c r="AB24" s="491"/>
      <c r="AC24" s="491" t="s">
        <v>973</v>
      </c>
      <c r="AD24" s="491"/>
      <c r="AE24" s="491"/>
      <c r="AF24" s="491"/>
      <c r="AG24" s="491"/>
      <c r="AH24" s="491"/>
      <c r="AI24" s="490"/>
      <c r="AJ24" s="489"/>
    </row>
    <row r="25" spans="2:36">
      <c r="B25" s="484"/>
      <c r="C25" s="483"/>
      <c r="D25" s="482"/>
      <c r="E25" s="493" t="s">
        <v>972</v>
      </c>
      <c r="F25" s="493"/>
      <c r="G25" s="492"/>
      <c r="H25" s="491"/>
      <c r="I25" s="491"/>
      <c r="J25" s="491"/>
      <c r="K25" s="491"/>
      <c r="L25" s="491"/>
      <c r="M25" s="491"/>
      <c r="N25" s="491"/>
      <c r="O25" s="491"/>
      <c r="P25" s="491"/>
      <c r="Q25" s="491"/>
      <c r="R25" s="491"/>
      <c r="S25" s="491"/>
      <c r="T25" s="491"/>
      <c r="U25" s="491"/>
      <c r="V25" s="491"/>
      <c r="W25" s="491"/>
      <c r="X25" s="491"/>
      <c r="Y25" s="491"/>
      <c r="Z25" s="491"/>
      <c r="AA25" s="491"/>
      <c r="AB25" s="491"/>
      <c r="AC25" s="491" t="s">
        <v>935</v>
      </c>
      <c r="AD25" s="491"/>
      <c r="AE25" s="491"/>
      <c r="AF25" s="491"/>
      <c r="AG25" s="491"/>
      <c r="AH25" s="491"/>
      <c r="AI25" s="490"/>
      <c r="AJ25" s="489"/>
    </row>
    <row r="26" spans="2:36">
      <c r="B26" s="484"/>
      <c r="C26" s="483"/>
      <c r="D26" s="482"/>
      <c r="E26" s="493" t="s">
        <v>363</v>
      </c>
      <c r="F26" s="493"/>
      <c r="G26" s="492"/>
      <c r="H26" s="491"/>
      <c r="I26" s="491"/>
      <c r="J26" s="491"/>
      <c r="K26" s="491"/>
      <c r="L26" s="491"/>
      <c r="M26" s="491"/>
      <c r="N26" s="491"/>
      <c r="O26" s="491"/>
      <c r="P26" s="491" t="s">
        <v>346</v>
      </c>
      <c r="Q26" s="491"/>
      <c r="R26" s="491"/>
      <c r="S26" s="491"/>
      <c r="T26" s="491"/>
      <c r="U26" s="491"/>
      <c r="V26" s="491"/>
      <c r="W26" s="491"/>
      <c r="X26" s="491"/>
      <c r="Y26" s="491"/>
      <c r="Z26" s="491"/>
      <c r="AA26" s="491"/>
      <c r="AB26" s="491"/>
      <c r="AC26" s="491"/>
      <c r="AD26" s="491"/>
      <c r="AE26" s="491"/>
      <c r="AF26" s="491"/>
      <c r="AG26" s="491"/>
      <c r="AH26" s="491"/>
      <c r="AI26" s="490"/>
      <c r="AJ26" s="489"/>
    </row>
    <row r="27" spans="2:36">
      <c r="B27" s="484"/>
      <c r="C27" s="483"/>
      <c r="D27" s="482"/>
      <c r="E27" s="493" t="s">
        <v>364</v>
      </c>
      <c r="F27" s="493"/>
      <c r="G27" s="492"/>
      <c r="H27" s="491"/>
      <c r="I27" s="491"/>
      <c r="J27" s="491"/>
      <c r="K27" s="491"/>
      <c r="L27" s="491"/>
      <c r="M27" s="491"/>
      <c r="N27" s="491"/>
      <c r="O27" s="491"/>
      <c r="P27" s="491" t="s">
        <v>348</v>
      </c>
      <c r="Q27" s="491"/>
      <c r="R27" s="491"/>
      <c r="S27" s="491"/>
      <c r="T27" s="491"/>
      <c r="U27" s="491"/>
      <c r="V27" s="491"/>
      <c r="W27" s="491"/>
      <c r="X27" s="491"/>
      <c r="Y27" s="491"/>
      <c r="Z27" s="491"/>
      <c r="AA27" s="491"/>
      <c r="AB27" s="491"/>
      <c r="AC27" s="491"/>
      <c r="AD27" s="491"/>
      <c r="AE27" s="491"/>
      <c r="AF27" s="491"/>
      <c r="AG27" s="491"/>
      <c r="AH27" s="491"/>
      <c r="AI27" s="490"/>
      <c r="AJ27" s="489"/>
    </row>
    <row r="28" spans="2:36">
      <c r="B28" s="484"/>
      <c r="C28" s="483"/>
      <c r="D28" s="482"/>
      <c r="E28" s="493" t="s">
        <v>365</v>
      </c>
      <c r="F28" s="493"/>
      <c r="G28" s="492"/>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t="s">
        <v>346</v>
      </c>
      <c r="AE28" s="491"/>
      <c r="AF28" s="491"/>
      <c r="AG28" s="491"/>
      <c r="AH28" s="491"/>
      <c r="AI28" s="490"/>
      <c r="AJ28" s="489"/>
    </row>
    <row r="29" spans="2:36">
      <c r="B29" s="531"/>
      <c r="C29" s="502"/>
      <c r="D29" s="501"/>
      <c r="E29" s="500" t="s">
        <v>366</v>
      </c>
      <c r="F29" s="500"/>
      <c r="G29" s="499"/>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t="s">
        <v>348</v>
      </c>
      <c r="AE29" s="498"/>
      <c r="AF29" s="498"/>
      <c r="AG29" s="498"/>
      <c r="AH29" s="498"/>
      <c r="AI29" s="497"/>
      <c r="AJ29" s="496"/>
    </row>
    <row r="30" spans="2:36">
      <c r="B30" s="535" t="s">
        <v>367</v>
      </c>
      <c r="C30" s="534" t="s">
        <v>971</v>
      </c>
      <c r="D30" s="533"/>
      <c r="E30" s="493" t="s">
        <v>368</v>
      </c>
      <c r="F30" s="493"/>
      <c r="G30" s="492"/>
      <c r="H30" s="491"/>
      <c r="I30" s="491" t="s">
        <v>346</v>
      </c>
      <c r="J30" s="491" t="s">
        <v>346</v>
      </c>
      <c r="K30" s="491"/>
      <c r="L30" s="491"/>
      <c r="M30" s="491"/>
      <c r="N30" s="491" t="s">
        <v>346</v>
      </c>
      <c r="O30" s="491"/>
      <c r="P30" s="491"/>
      <c r="Q30" s="491" t="s">
        <v>346</v>
      </c>
      <c r="R30" s="491" t="s">
        <v>346</v>
      </c>
      <c r="S30" s="491"/>
      <c r="T30" s="491"/>
      <c r="U30" s="491"/>
      <c r="V30" s="491"/>
      <c r="W30" s="491"/>
      <c r="X30" s="491"/>
      <c r="Y30" s="491"/>
      <c r="Z30" s="491" t="s">
        <v>346</v>
      </c>
      <c r="AA30" s="491"/>
      <c r="AB30" s="491"/>
      <c r="AC30" s="491"/>
      <c r="AD30" s="491"/>
      <c r="AE30" s="491"/>
      <c r="AF30" s="491"/>
      <c r="AG30" s="491"/>
      <c r="AH30" s="491"/>
      <c r="AI30" s="490"/>
      <c r="AJ30" s="489"/>
    </row>
    <row r="31" spans="2:36">
      <c r="B31" s="484" t="s">
        <v>369</v>
      </c>
      <c r="C31" s="483"/>
      <c r="D31" s="482"/>
      <c r="E31" s="493" t="s">
        <v>370</v>
      </c>
      <c r="F31" s="493"/>
      <c r="G31" s="492"/>
      <c r="H31" s="491"/>
      <c r="I31" s="491" t="s">
        <v>348</v>
      </c>
      <c r="J31" s="491" t="s">
        <v>348</v>
      </c>
      <c r="K31" s="491"/>
      <c r="L31" s="491"/>
      <c r="M31" s="491"/>
      <c r="N31" s="491" t="s">
        <v>348</v>
      </c>
      <c r="O31" s="491"/>
      <c r="P31" s="491"/>
      <c r="Q31" s="491" t="s">
        <v>348</v>
      </c>
      <c r="R31" s="491"/>
      <c r="S31" s="491"/>
      <c r="T31" s="491"/>
      <c r="U31" s="491"/>
      <c r="V31" s="491"/>
      <c r="W31" s="491"/>
      <c r="X31" s="491"/>
      <c r="Y31" s="491"/>
      <c r="Z31" s="491" t="s">
        <v>348</v>
      </c>
      <c r="AA31" s="491"/>
      <c r="AB31" s="491"/>
      <c r="AC31" s="491"/>
      <c r="AD31" s="491"/>
      <c r="AE31" s="491"/>
      <c r="AF31" s="491"/>
      <c r="AG31" s="491"/>
      <c r="AH31" s="491"/>
      <c r="AI31" s="490"/>
      <c r="AJ31" s="489"/>
    </row>
    <row r="32" spans="2:36">
      <c r="B32" s="531"/>
      <c r="C32" s="502"/>
      <c r="D32" s="501"/>
      <c r="E32" s="500" t="s">
        <v>371</v>
      </c>
      <c r="F32" s="500"/>
      <c r="G32" s="499"/>
      <c r="H32" s="498"/>
      <c r="I32" s="498"/>
      <c r="J32" s="498" t="s">
        <v>348</v>
      </c>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7"/>
      <c r="AJ32" s="496"/>
    </row>
    <row r="33" spans="2:36">
      <c r="B33" s="484" t="s">
        <v>372</v>
      </c>
      <c r="C33" s="483" t="s">
        <v>970</v>
      </c>
      <c r="D33" s="482"/>
      <c r="E33" s="493" t="s">
        <v>373</v>
      </c>
      <c r="F33" s="493"/>
      <c r="G33" s="492"/>
      <c r="H33" s="491"/>
      <c r="I33" s="491"/>
      <c r="J33" s="491"/>
      <c r="K33" s="491"/>
      <c r="L33" s="491"/>
      <c r="M33" s="491"/>
      <c r="N33" s="491"/>
      <c r="O33" s="491"/>
      <c r="P33" s="491"/>
      <c r="Q33" s="491"/>
      <c r="R33" s="491"/>
      <c r="S33" s="491"/>
      <c r="T33" s="491"/>
      <c r="U33" s="491"/>
      <c r="V33" s="491"/>
      <c r="W33" s="491"/>
      <c r="X33" s="491"/>
      <c r="Y33" s="491"/>
      <c r="Z33" s="491"/>
      <c r="AA33" s="491"/>
      <c r="AB33" s="491"/>
      <c r="AC33" s="491"/>
      <c r="AD33" s="491"/>
      <c r="AE33" s="491"/>
      <c r="AF33" s="491"/>
      <c r="AG33" s="491"/>
      <c r="AH33" s="491"/>
      <c r="AI33" s="490"/>
      <c r="AJ33" s="489"/>
    </row>
    <row r="34" spans="2:36">
      <c r="B34" s="484" t="s">
        <v>374</v>
      </c>
      <c r="C34" s="483"/>
      <c r="D34" s="482"/>
      <c r="E34" s="532" t="s">
        <v>969</v>
      </c>
      <c r="F34" s="493"/>
      <c r="G34" s="492"/>
      <c r="H34" s="491" t="s">
        <v>346</v>
      </c>
      <c r="I34" s="491"/>
      <c r="J34" s="491"/>
      <c r="K34" s="491"/>
      <c r="L34" s="491" t="s">
        <v>346</v>
      </c>
      <c r="M34" s="491"/>
      <c r="N34" s="491"/>
      <c r="O34" s="491" t="s">
        <v>346</v>
      </c>
      <c r="P34" s="491"/>
      <c r="Q34" s="491"/>
      <c r="R34" s="491"/>
      <c r="S34" s="491"/>
      <c r="T34" s="491" t="s">
        <v>346</v>
      </c>
      <c r="U34" s="491" t="s">
        <v>346</v>
      </c>
      <c r="V34" s="491"/>
      <c r="W34" s="491"/>
      <c r="X34" s="491"/>
      <c r="Y34" s="491"/>
      <c r="Z34" s="491"/>
      <c r="AA34" s="491"/>
      <c r="AB34" s="491"/>
      <c r="AC34" s="491"/>
      <c r="AD34" s="491" t="s">
        <v>346</v>
      </c>
      <c r="AE34" s="491"/>
      <c r="AF34" s="491"/>
      <c r="AG34" s="491"/>
      <c r="AH34" s="491"/>
      <c r="AI34" s="490"/>
      <c r="AJ34" s="489" t="s">
        <v>967</v>
      </c>
    </row>
    <row r="35" spans="2:36">
      <c r="B35" s="484"/>
      <c r="C35" s="483"/>
      <c r="D35" s="482"/>
      <c r="E35" s="532" t="s">
        <v>968</v>
      </c>
      <c r="F35" s="493"/>
      <c r="G35" s="492"/>
      <c r="H35" s="491" t="s">
        <v>346</v>
      </c>
      <c r="I35" s="491"/>
      <c r="J35" s="491"/>
      <c r="K35" s="491"/>
      <c r="L35" s="491" t="s">
        <v>346</v>
      </c>
      <c r="M35" s="491"/>
      <c r="N35" s="491"/>
      <c r="O35" s="491" t="s">
        <v>346</v>
      </c>
      <c r="P35" s="491"/>
      <c r="Q35" s="491"/>
      <c r="R35" s="491" t="s">
        <v>346</v>
      </c>
      <c r="S35" s="491"/>
      <c r="T35" s="491" t="s">
        <v>346</v>
      </c>
      <c r="U35" s="491" t="s">
        <v>346</v>
      </c>
      <c r="V35" s="491"/>
      <c r="W35" s="491"/>
      <c r="X35" s="491"/>
      <c r="Y35" s="491"/>
      <c r="Z35" s="491"/>
      <c r="AA35" s="491"/>
      <c r="AB35" s="491"/>
      <c r="AC35" s="491"/>
      <c r="AD35" s="491" t="s">
        <v>346</v>
      </c>
      <c r="AE35" s="491"/>
      <c r="AF35" s="491"/>
      <c r="AG35" s="491"/>
      <c r="AH35" s="491"/>
      <c r="AI35" s="490"/>
      <c r="AJ35" s="489" t="s">
        <v>967</v>
      </c>
    </row>
    <row r="36" spans="2:36">
      <c r="B36" s="484"/>
      <c r="C36" s="483" t="s">
        <v>61</v>
      </c>
      <c r="D36" s="482"/>
      <c r="E36" s="532" t="s">
        <v>966</v>
      </c>
      <c r="F36" s="493"/>
      <c r="G36" s="492"/>
      <c r="H36" s="491" t="s">
        <v>346</v>
      </c>
      <c r="I36" s="491"/>
      <c r="J36" s="491"/>
      <c r="K36" s="491"/>
      <c r="L36" s="491" t="s">
        <v>346</v>
      </c>
      <c r="M36" s="491"/>
      <c r="N36" s="491"/>
      <c r="O36" s="491"/>
      <c r="P36" s="491"/>
      <c r="Q36" s="491"/>
      <c r="R36" s="491"/>
      <c r="S36" s="491"/>
      <c r="T36" s="491"/>
      <c r="U36" s="491"/>
      <c r="V36" s="491"/>
      <c r="W36" s="491"/>
      <c r="X36" s="491"/>
      <c r="Y36" s="491"/>
      <c r="Z36" s="491"/>
      <c r="AA36" s="491"/>
      <c r="AB36" s="491"/>
      <c r="AC36" s="491"/>
      <c r="AD36" s="491"/>
      <c r="AE36" s="491"/>
      <c r="AF36" s="491"/>
      <c r="AG36" s="491"/>
      <c r="AH36" s="491"/>
      <c r="AI36" s="490"/>
      <c r="AJ36" s="489" t="s">
        <v>957</v>
      </c>
    </row>
    <row r="37" spans="2:36">
      <c r="B37" s="484"/>
      <c r="C37" s="483"/>
      <c r="D37" s="482"/>
      <c r="E37" s="532" t="s">
        <v>965</v>
      </c>
      <c r="F37" s="493"/>
      <c r="G37" s="492"/>
      <c r="H37" s="491"/>
      <c r="I37" s="491"/>
      <c r="J37" s="491"/>
      <c r="K37" s="491"/>
      <c r="L37" s="491"/>
      <c r="M37" s="491"/>
      <c r="N37" s="491"/>
      <c r="O37" s="491" t="s">
        <v>346</v>
      </c>
      <c r="P37" s="491"/>
      <c r="Q37" s="491"/>
      <c r="R37" s="491"/>
      <c r="S37" s="491"/>
      <c r="T37" s="491"/>
      <c r="U37" s="491"/>
      <c r="V37" s="491"/>
      <c r="W37" s="491"/>
      <c r="X37" s="491"/>
      <c r="Y37" s="491"/>
      <c r="Z37" s="491"/>
      <c r="AA37" s="491"/>
      <c r="AB37" s="491"/>
      <c r="AC37" s="491" t="s">
        <v>346</v>
      </c>
      <c r="AD37" s="491"/>
      <c r="AE37" s="491"/>
      <c r="AF37" s="491"/>
      <c r="AG37" s="491"/>
      <c r="AH37" s="491"/>
      <c r="AI37" s="490"/>
      <c r="AJ37" s="489"/>
    </row>
    <row r="38" spans="2:36">
      <c r="B38" s="484"/>
      <c r="C38" s="483"/>
      <c r="D38" s="482"/>
      <c r="E38" s="532" t="s">
        <v>964</v>
      </c>
      <c r="F38" s="493"/>
      <c r="G38" s="492"/>
      <c r="H38" s="491"/>
      <c r="I38" s="491"/>
      <c r="J38" s="491"/>
      <c r="K38" s="491"/>
      <c r="L38" s="491"/>
      <c r="M38" s="491"/>
      <c r="N38" s="491"/>
      <c r="O38" s="491"/>
      <c r="P38" s="491"/>
      <c r="Q38" s="491"/>
      <c r="R38" s="491"/>
      <c r="S38" s="491"/>
      <c r="T38" s="491"/>
      <c r="U38" s="491"/>
      <c r="V38" s="491"/>
      <c r="W38" s="491"/>
      <c r="X38" s="491"/>
      <c r="Y38" s="491"/>
      <c r="Z38" s="491"/>
      <c r="AA38" s="491" t="s">
        <v>346</v>
      </c>
      <c r="AB38" s="491"/>
      <c r="AC38" s="491"/>
      <c r="AD38" s="491"/>
      <c r="AE38" s="491"/>
      <c r="AF38" s="491"/>
      <c r="AG38" s="491"/>
      <c r="AH38" s="491"/>
      <c r="AI38" s="490"/>
      <c r="AJ38" s="489"/>
    </row>
    <row r="39" spans="2:36">
      <c r="B39" s="484"/>
      <c r="C39" s="483"/>
      <c r="D39" s="482"/>
      <c r="E39" s="532" t="s">
        <v>963</v>
      </c>
      <c r="F39" s="493"/>
      <c r="G39" s="492"/>
      <c r="H39" s="491"/>
      <c r="I39" s="491"/>
      <c r="J39" s="491"/>
      <c r="K39" s="491"/>
      <c r="L39" s="491"/>
      <c r="M39" s="491"/>
      <c r="N39" s="491"/>
      <c r="O39" s="491"/>
      <c r="P39" s="491" t="s">
        <v>346</v>
      </c>
      <c r="Q39" s="491"/>
      <c r="R39" s="491"/>
      <c r="S39" s="491"/>
      <c r="T39" s="491"/>
      <c r="U39" s="491"/>
      <c r="V39" s="491"/>
      <c r="W39" s="491"/>
      <c r="X39" s="491"/>
      <c r="Y39" s="491"/>
      <c r="Z39" s="491"/>
      <c r="AA39" s="491" t="s">
        <v>346</v>
      </c>
      <c r="AB39" s="491"/>
      <c r="AC39" s="491"/>
      <c r="AD39" s="491"/>
      <c r="AE39" s="491"/>
      <c r="AF39" s="491"/>
      <c r="AG39" s="491"/>
      <c r="AH39" s="491"/>
      <c r="AI39" s="490"/>
      <c r="AJ39" s="489"/>
    </row>
    <row r="40" spans="2:36">
      <c r="B40" s="484"/>
      <c r="C40" s="483" t="s">
        <v>61</v>
      </c>
      <c r="D40" s="482"/>
      <c r="E40" s="532" t="s">
        <v>962</v>
      </c>
      <c r="F40" s="493"/>
      <c r="G40" s="492"/>
      <c r="H40" s="491"/>
      <c r="I40" s="491"/>
      <c r="J40" s="491"/>
      <c r="K40" s="491"/>
      <c r="L40" s="491"/>
      <c r="M40" s="491"/>
      <c r="N40" s="491"/>
      <c r="O40" s="491"/>
      <c r="P40" s="491" t="s">
        <v>346</v>
      </c>
      <c r="Q40" s="491"/>
      <c r="R40" s="491"/>
      <c r="S40" s="491"/>
      <c r="T40" s="491"/>
      <c r="U40" s="491"/>
      <c r="V40" s="491"/>
      <c r="W40" s="491"/>
      <c r="X40" s="491"/>
      <c r="Y40" s="491"/>
      <c r="Z40" s="491"/>
      <c r="AA40" s="491"/>
      <c r="AB40" s="491"/>
      <c r="AC40" s="491"/>
      <c r="AD40" s="491"/>
      <c r="AE40" s="491"/>
      <c r="AF40" s="491"/>
      <c r="AG40" s="491" t="s">
        <v>346</v>
      </c>
      <c r="AH40" s="491"/>
      <c r="AI40" s="490"/>
      <c r="AJ40" s="489"/>
    </row>
    <row r="41" spans="2:36">
      <c r="B41" s="484"/>
      <c r="C41" s="483"/>
      <c r="D41" s="482"/>
      <c r="E41" s="532" t="s">
        <v>961</v>
      </c>
      <c r="F41" s="493"/>
      <c r="G41" s="492"/>
      <c r="H41" s="491"/>
      <c r="I41" s="491"/>
      <c r="J41" s="491"/>
      <c r="K41" s="491"/>
      <c r="L41" s="491"/>
      <c r="M41" s="491"/>
      <c r="N41" s="491"/>
      <c r="O41" s="491"/>
      <c r="P41" s="491" t="s">
        <v>346</v>
      </c>
      <c r="Q41" s="491"/>
      <c r="R41" s="491"/>
      <c r="S41" s="491"/>
      <c r="T41" s="491"/>
      <c r="U41" s="491"/>
      <c r="V41" s="491"/>
      <c r="W41" s="491"/>
      <c r="X41" s="491"/>
      <c r="Y41" s="491"/>
      <c r="Z41" s="491"/>
      <c r="AA41" s="491"/>
      <c r="AB41" s="491"/>
      <c r="AC41" s="491"/>
      <c r="AD41" s="491"/>
      <c r="AE41" s="491" t="s">
        <v>346</v>
      </c>
      <c r="AF41" s="491"/>
      <c r="AG41" s="491" t="s">
        <v>346</v>
      </c>
      <c r="AH41" s="491"/>
      <c r="AI41" s="490"/>
      <c r="AJ41" s="489"/>
    </row>
    <row r="42" spans="2:36">
      <c r="B42" s="484"/>
      <c r="C42" s="483"/>
      <c r="D42" s="482"/>
      <c r="E42" s="532" t="s">
        <v>960</v>
      </c>
      <c r="F42" s="493"/>
      <c r="G42" s="492"/>
      <c r="H42" s="491"/>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c r="AI42" s="490"/>
      <c r="AJ42" s="489" t="s">
        <v>957</v>
      </c>
    </row>
    <row r="43" spans="2:36">
      <c r="B43" s="484"/>
      <c r="C43" s="483"/>
      <c r="D43" s="482"/>
      <c r="E43" s="532" t="s">
        <v>959</v>
      </c>
      <c r="F43" s="493"/>
      <c r="G43" s="492"/>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t="s">
        <v>346</v>
      </c>
      <c r="AE43" s="491"/>
      <c r="AF43" s="491"/>
      <c r="AG43" s="491"/>
      <c r="AH43" s="491"/>
      <c r="AI43" s="490"/>
      <c r="AJ43" s="489"/>
    </row>
    <row r="44" spans="2:36">
      <c r="B44" s="484"/>
      <c r="C44" s="483"/>
      <c r="D44" s="482"/>
      <c r="E44" s="532" t="s">
        <v>958</v>
      </c>
      <c r="F44" s="493"/>
      <c r="G44" s="492"/>
      <c r="H44" s="491" t="s">
        <v>346</v>
      </c>
      <c r="I44" s="491"/>
      <c r="J44" s="491"/>
      <c r="K44" s="491"/>
      <c r="L44" s="491" t="s">
        <v>346</v>
      </c>
      <c r="M44" s="491"/>
      <c r="N44" s="491"/>
      <c r="O44" s="491"/>
      <c r="P44" s="491"/>
      <c r="Q44" s="491"/>
      <c r="R44" s="491"/>
      <c r="S44" s="491"/>
      <c r="T44" s="491"/>
      <c r="U44" s="491"/>
      <c r="V44" s="491"/>
      <c r="W44" s="491"/>
      <c r="X44" s="491"/>
      <c r="Y44" s="491"/>
      <c r="Z44" s="491"/>
      <c r="AA44" s="491"/>
      <c r="AB44" s="491"/>
      <c r="AC44" s="491"/>
      <c r="AD44" s="491" t="s">
        <v>346</v>
      </c>
      <c r="AE44" s="491"/>
      <c r="AF44" s="491"/>
      <c r="AG44" s="491"/>
      <c r="AH44" s="491"/>
      <c r="AI44" s="490"/>
      <c r="AJ44" s="489" t="s">
        <v>957</v>
      </c>
    </row>
    <row r="45" spans="2:36">
      <c r="B45" s="484"/>
      <c r="C45" s="483"/>
      <c r="D45" s="482"/>
      <c r="E45" s="532" t="s">
        <v>956</v>
      </c>
      <c r="F45" s="493"/>
      <c r="G45" s="492"/>
      <c r="H45" s="491"/>
      <c r="I45" s="491"/>
      <c r="J45" s="491"/>
      <c r="K45" s="491"/>
      <c r="L45" s="491"/>
      <c r="M45" s="491"/>
      <c r="N45" s="491"/>
      <c r="O45" s="491"/>
      <c r="P45" s="491" t="s">
        <v>346</v>
      </c>
      <c r="Q45" s="491"/>
      <c r="R45" s="491"/>
      <c r="S45" s="491"/>
      <c r="T45" s="491"/>
      <c r="U45" s="491"/>
      <c r="V45" s="491"/>
      <c r="W45" s="491"/>
      <c r="X45" s="491"/>
      <c r="Y45" s="491"/>
      <c r="Z45" s="491"/>
      <c r="AA45" s="491"/>
      <c r="AB45" s="491"/>
      <c r="AC45" s="491"/>
      <c r="AD45" s="491"/>
      <c r="AE45" s="491"/>
      <c r="AF45" s="491"/>
      <c r="AG45" s="491"/>
      <c r="AH45" s="491"/>
      <c r="AI45" s="490"/>
      <c r="AJ45" s="489"/>
    </row>
    <row r="46" spans="2:36">
      <c r="B46" s="484"/>
      <c r="C46" s="483"/>
      <c r="D46" s="482"/>
      <c r="E46" s="532" t="s">
        <v>955</v>
      </c>
      <c r="F46" s="493"/>
      <c r="G46" s="492"/>
      <c r="H46" s="491"/>
      <c r="I46" s="491"/>
      <c r="J46" s="491"/>
      <c r="K46" s="491"/>
      <c r="L46" s="491"/>
      <c r="M46" s="491"/>
      <c r="N46" s="491"/>
      <c r="O46" s="491"/>
      <c r="P46" s="491" t="s">
        <v>346</v>
      </c>
      <c r="Q46" s="491"/>
      <c r="R46" s="491"/>
      <c r="S46" s="491"/>
      <c r="T46" s="491"/>
      <c r="U46" s="491"/>
      <c r="V46" s="491"/>
      <c r="W46" s="491"/>
      <c r="X46" s="491"/>
      <c r="Y46" s="491"/>
      <c r="Z46" s="491"/>
      <c r="AA46" s="491"/>
      <c r="AB46" s="491"/>
      <c r="AC46" s="491"/>
      <c r="AD46" s="491"/>
      <c r="AE46" s="491"/>
      <c r="AF46" s="491"/>
      <c r="AG46" s="491" t="s">
        <v>346</v>
      </c>
      <c r="AH46" s="491"/>
      <c r="AI46" s="490"/>
      <c r="AJ46" s="489"/>
    </row>
    <row r="47" spans="2:36">
      <c r="B47" s="531"/>
      <c r="C47" s="502"/>
      <c r="D47" s="501"/>
      <c r="E47" s="530" t="s">
        <v>954</v>
      </c>
      <c r="F47" s="500"/>
      <c r="G47" s="499"/>
      <c r="H47" s="498"/>
      <c r="I47" s="498"/>
      <c r="J47" s="498"/>
      <c r="K47" s="498"/>
      <c r="L47" s="498"/>
      <c r="M47" s="498"/>
      <c r="N47" s="498"/>
      <c r="O47" s="498"/>
      <c r="P47" s="498" t="s">
        <v>346</v>
      </c>
      <c r="Q47" s="498"/>
      <c r="R47" s="498"/>
      <c r="S47" s="498"/>
      <c r="T47" s="498"/>
      <c r="U47" s="498"/>
      <c r="V47" s="498"/>
      <c r="W47" s="498"/>
      <c r="X47" s="498"/>
      <c r="Y47" s="498"/>
      <c r="Z47" s="498"/>
      <c r="AA47" s="498"/>
      <c r="AB47" s="498"/>
      <c r="AC47" s="498"/>
      <c r="AD47" s="498"/>
      <c r="AE47" s="498"/>
      <c r="AF47" s="498"/>
      <c r="AG47" s="498" t="s">
        <v>346</v>
      </c>
      <c r="AH47" s="498"/>
      <c r="AI47" s="497" t="s">
        <v>346</v>
      </c>
      <c r="AJ47" s="496"/>
    </row>
    <row r="48" spans="2:36">
      <c r="B48" s="529" t="s">
        <v>375</v>
      </c>
      <c r="C48" s="483" t="s">
        <v>946</v>
      </c>
      <c r="D48" s="482"/>
      <c r="E48" s="493" t="s">
        <v>953</v>
      </c>
      <c r="F48" s="493"/>
      <c r="G48" s="492"/>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90"/>
      <c r="AJ48" s="489"/>
    </row>
    <row r="49" spans="2:36">
      <c r="B49" s="529" t="s">
        <v>376</v>
      </c>
      <c r="C49" s="483"/>
      <c r="D49" s="482"/>
      <c r="E49" s="493" t="s">
        <v>377</v>
      </c>
      <c r="F49" s="493"/>
      <c r="G49" s="492"/>
      <c r="H49" s="491"/>
      <c r="I49" s="491"/>
      <c r="J49" s="491"/>
      <c r="K49" s="491"/>
      <c r="L49" s="491"/>
      <c r="M49" s="491"/>
      <c r="N49" s="491"/>
      <c r="O49" s="491" t="s">
        <v>348</v>
      </c>
      <c r="P49" s="491"/>
      <c r="Q49" s="491"/>
      <c r="R49" s="491"/>
      <c r="S49" s="491"/>
      <c r="T49" s="491"/>
      <c r="U49" s="491"/>
      <c r="V49" s="491"/>
      <c r="W49" s="491"/>
      <c r="X49" s="491"/>
      <c r="Y49" s="491"/>
      <c r="Z49" s="491"/>
      <c r="AA49" s="491"/>
      <c r="AB49" s="491"/>
      <c r="AC49" s="491"/>
      <c r="AD49" s="491"/>
      <c r="AE49" s="491"/>
      <c r="AF49" s="491"/>
      <c r="AG49" s="491"/>
      <c r="AH49" s="491"/>
      <c r="AI49" s="490"/>
      <c r="AJ49" s="489"/>
    </row>
    <row r="50" spans="2:36">
      <c r="B50" s="529" t="s">
        <v>378</v>
      </c>
      <c r="C50" s="483"/>
      <c r="D50" s="482"/>
      <c r="E50" s="493" t="s">
        <v>379</v>
      </c>
      <c r="F50" s="493"/>
      <c r="G50" s="492"/>
      <c r="H50" s="491"/>
      <c r="I50" s="491"/>
      <c r="J50" s="491"/>
      <c r="K50" s="491"/>
      <c r="L50" s="491"/>
      <c r="M50" s="491"/>
      <c r="N50" s="491"/>
      <c r="O50" s="491" t="s">
        <v>348</v>
      </c>
      <c r="P50" s="491"/>
      <c r="Q50" s="491"/>
      <c r="R50" s="491"/>
      <c r="S50" s="491"/>
      <c r="T50" s="491"/>
      <c r="U50" s="491"/>
      <c r="V50" s="491"/>
      <c r="W50" s="491"/>
      <c r="X50" s="491"/>
      <c r="Y50" s="491"/>
      <c r="Z50" s="491"/>
      <c r="AA50" s="491"/>
      <c r="AB50" s="491"/>
      <c r="AC50" s="491"/>
      <c r="AD50" s="491"/>
      <c r="AE50" s="491"/>
      <c r="AF50" s="491"/>
      <c r="AG50" s="491"/>
      <c r="AH50" s="491"/>
      <c r="AI50" s="490"/>
      <c r="AJ50" s="489"/>
    </row>
    <row r="51" spans="2:36">
      <c r="B51" s="521" t="s">
        <v>380</v>
      </c>
      <c r="C51" s="502"/>
      <c r="D51" s="501"/>
      <c r="E51" s="500" t="s">
        <v>381</v>
      </c>
      <c r="F51" s="500"/>
      <c r="G51" s="499"/>
      <c r="H51" s="498"/>
      <c r="I51" s="498"/>
      <c r="J51" s="498"/>
      <c r="K51" s="498"/>
      <c r="L51" s="498"/>
      <c r="M51" s="498"/>
      <c r="N51" s="498"/>
      <c r="O51" s="498" t="s">
        <v>348</v>
      </c>
      <c r="P51" s="498"/>
      <c r="Q51" s="498"/>
      <c r="R51" s="498"/>
      <c r="S51" s="498"/>
      <c r="T51" s="498"/>
      <c r="U51" s="498"/>
      <c r="V51" s="498"/>
      <c r="W51" s="498"/>
      <c r="X51" s="498"/>
      <c r="Y51" s="498"/>
      <c r="Z51" s="498"/>
      <c r="AA51" s="498"/>
      <c r="AB51" s="498"/>
      <c r="AC51" s="498"/>
      <c r="AD51" s="498"/>
      <c r="AE51" s="498"/>
      <c r="AF51" s="498"/>
      <c r="AG51" s="498"/>
      <c r="AH51" s="498"/>
      <c r="AI51" s="497"/>
      <c r="AJ51" s="496"/>
    </row>
    <row r="52" spans="2:36">
      <c r="B52" s="528" t="s">
        <v>952</v>
      </c>
      <c r="C52" s="524" t="s">
        <v>951</v>
      </c>
      <c r="D52" s="527"/>
      <c r="E52" s="526"/>
      <c r="F52" s="526"/>
      <c r="G52" s="525"/>
      <c r="H52" s="524"/>
      <c r="I52" s="524"/>
      <c r="J52" s="524"/>
      <c r="K52" s="524"/>
      <c r="L52" s="524"/>
      <c r="M52" s="524"/>
      <c r="N52" s="524"/>
      <c r="O52" s="524"/>
      <c r="P52" s="524"/>
      <c r="Q52" s="524"/>
      <c r="R52" s="524"/>
      <c r="S52" s="524"/>
      <c r="T52" s="524"/>
      <c r="U52" s="524"/>
      <c r="V52" s="524"/>
      <c r="W52" s="524"/>
      <c r="X52" s="524"/>
      <c r="Y52" s="524"/>
      <c r="Z52" s="524"/>
      <c r="AA52" s="524"/>
      <c r="AB52" s="524"/>
      <c r="AC52" s="524"/>
      <c r="AD52" s="524"/>
      <c r="AE52" s="524"/>
      <c r="AF52" s="524"/>
      <c r="AG52" s="524"/>
      <c r="AH52" s="524"/>
      <c r="AI52" s="523"/>
      <c r="AJ52" s="522"/>
    </row>
    <row r="53" spans="2:36">
      <c r="B53" s="521" t="s">
        <v>950</v>
      </c>
      <c r="C53" s="502"/>
      <c r="D53" s="501"/>
      <c r="E53" s="520" t="s">
        <v>949</v>
      </c>
      <c r="F53" s="520"/>
      <c r="G53" s="519"/>
      <c r="H53" s="502"/>
      <c r="I53" s="502"/>
      <c r="J53" s="502"/>
      <c r="K53" s="502"/>
      <c r="L53" s="502"/>
      <c r="M53" s="502"/>
      <c r="N53" s="502"/>
      <c r="O53" s="502"/>
      <c r="P53" s="502"/>
      <c r="Q53" s="502"/>
      <c r="R53" s="502"/>
      <c r="S53" s="502"/>
      <c r="T53" s="502"/>
      <c r="U53" s="502"/>
      <c r="V53" s="502"/>
      <c r="W53" s="502"/>
      <c r="X53" s="502"/>
      <c r="Y53" s="502"/>
      <c r="Z53" s="502"/>
      <c r="AA53" s="502"/>
      <c r="AB53" s="502"/>
      <c r="AC53" s="502" t="s">
        <v>935</v>
      </c>
      <c r="AD53" s="502"/>
      <c r="AE53" s="502"/>
      <c r="AF53" s="502"/>
      <c r="AG53" s="502"/>
      <c r="AH53" s="502"/>
      <c r="AI53" s="518"/>
      <c r="AJ53" s="517"/>
    </row>
    <row r="54" spans="2:36" ht="26.25" customHeight="1">
      <c r="B54" s="516" t="s">
        <v>948</v>
      </c>
      <c r="C54" s="512" t="s">
        <v>946</v>
      </c>
      <c r="D54" s="515"/>
      <c r="E54" s="514" t="s">
        <v>947</v>
      </c>
      <c r="F54" s="514"/>
      <c r="G54" s="513"/>
      <c r="H54" s="512"/>
      <c r="I54" s="512"/>
      <c r="J54" s="512"/>
      <c r="K54" s="512"/>
      <c r="L54" s="512"/>
      <c r="M54" s="512"/>
      <c r="N54" s="512"/>
      <c r="O54" s="512"/>
      <c r="P54" s="512" t="s">
        <v>935</v>
      </c>
      <c r="Q54" s="512"/>
      <c r="R54" s="512"/>
      <c r="S54" s="512"/>
      <c r="T54" s="512"/>
      <c r="U54" s="512"/>
      <c r="V54" s="512"/>
      <c r="W54" s="512"/>
      <c r="X54" s="512"/>
      <c r="Y54" s="512"/>
      <c r="Z54" s="512"/>
      <c r="AA54" s="512"/>
      <c r="AB54" s="512"/>
      <c r="AC54" s="512"/>
      <c r="AD54" s="512"/>
      <c r="AE54" s="512"/>
      <c r="AF54" s="512"/>
      <c r="AG54" s="512"/>
      <c r="AH54" s="512"/>
      <c r="AI54" s="511"/>
      <c r="AJ54" s="510"/>
    </row>
    <row r="55" spans="2:36">
      <c r="B55" s="509" t="s">
        <v>382</v>
      </c>
      <c r="C55" s="483" t="s">
        <v>946</v>
      </c>
      <c r="D55" s="482"/>
      <c r="E55" s="508" t="s">
        <v>383</v>
      </c>
      <c r="F55" s="508"/>
      <c r="G55" s="507"/>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c r="AE55" s="506"/>
      <c r="AF55" s="506"/>
      <c r="AG55" s="506"/>
      <c r="AH55" s="506" t="s">
        <v>348</v>
      </c>
      <c r="AI55" s="505"/>
      <c r="AJ55" s="504"/>
    </row>
    <row r="56" spans="2:36">
      <c r="B56" s="503" t="s">
        <v>384</v>
      </c>
      <c r="C56" s="502"/>
      <c r="D56" s="501"/>
      <c r="E56" s="500" t="s">
        <v>385</v>
      </c>
      <c r="F56" s="500"/>
      <c r="G56" s="499"/>
      <c r="H56" s="498"/>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8" t="s">
        <v>348</v>
      </c>
      <c r="AI56" s="497"/>
      <c r="AJ56" s="496"/>
    </row>
    <row r="57" spans="2:36">
      <c r="B57" s="495" t="s">
        <v>386</v>
      </c>
      <c r="C57" s="483" t="s">
        <v>945</v>
      </c>
      <c r="D57" s="482"/>
      <c r="E57" s="494" t="s">
        <v>387</v>
      </c>
      <c r="F57" s="493"/>
      <c r="G57" s="492"/>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0"/>
      <c r="AJ57" s="489"/>
    </row>
    <row r="58" spans="2:36">
      <c r="B58" s="484" t="s">
        <v>388</v>
      </c>
      <c r="C58" s="483"/>
      <c r="D58" s="482"/>
      <c r="E58" s="493" t="s">
        <v>389</v>
      </c>
      <c r="F58" s="493"/>
      <c r="G58" s="492"/>
      <c r="H58" s="491"/>
      <c r="I58" s="491"/>
      <c r="J58" s="491" t="s">
        <v>348</v>
      </c>
      <c r="K58" s="491"/>
      <c r="L58" s="491"/>
      <c r="M58" s="491"/>
      <c r="N58" s="491"/>
      <c r="O58" s="491"/>
      <c r="P58" s="491"/>
      <c r="Q58" s="491"/>
      <c r="R58" s="491"/>
      <c r="S58" s="491"/>
      <c r="T58" s="491"/>
      <c r="U58" s="491"/>
      <c r="V58" s="491"/>
      <c r="W58" s="491"/>
      <c r="X58" s="491"/>
      <c r="Y58" s="491"/>
      <c r="Z58" s="491"/>
      <c r="AA58" s="491"/>
      <c r="AB58" s="491"/>
      <c r="AC58" s="491"/>
      <c r="AD58" s="491"/>
      <c r="AE58" s="491"/>
      <c r="AF58" s="491"/>
      <c r="AG58" s="491"/>
      <c r="AH58" s="491"/>
      <c r="AI58" s="490"/>
      <c r="AJ58" s="489"/>
    </row>
    <row r="59" spans="2:36">
      <c r="B59" s="484"/>
      <c r="C59" s="483"/>
      <c r="D59" s="482"/>
      <c r="E59" s="493" t="s">
        <v>944</v>
      </c>
      <c r="F59" s="493"/>
      <c r="G59" s="492"/>
      <c r="H59" s="491"/>
      <c r="I59" s="491"/>
      <c r="J59" s="491" t="s">
        <v>935</v>
      </c>
      <c r="K59" s="491"/>
      <c r="L59" s="491" t="s">
        <v>935</v>
      </c>
      <c r="M59" s="491"/>
      <c r="N59" s="491"/>
      <c r="O59" s="491"/>
      <c r="P59" s="491"/>
      <c r="Q59" s="491"/>
      <c r="R59" s="491"/>
      <c r="S59" s="491"/>
      <c r="T59" s="491"/>
      <c r="U59" s="491"/>
      <c r="V59" s="491"/>
      <c r="W59" s="491"/>
      <c r="X59" s="491"/>
      <c r="Y59" s="491"/>
      <c r="Z59" s="491"/>
      <c r="AA59" s="491"/>
      <c r="AB59" s="491"/>
      <c r="AC59" s="491"/>
      <c r="AD59" s="491"/>
      <c r="AE59" s="491"/>
      <c r="AF59" s="491"/>
      <c r="AG59" s="491"/>
      <c r="AH59" s="491"/>
      <c r="AI59" s="490"/>
      <c r="AJ59" s="489" t="s">
        <v>939</v>
      </c>
    </row>
    <row r="60" spans="2:36">
      <c r="B60" s="484"/>
      <c r="C60" s="483"/>
      <c r="D60" s="482"/>
      <c r="E60" s="493" t="s">
        <v>390</v>
      </c>
      <c r="F60" s="493"/>
      <c r="G60" s="492"/>
      <c r="H60" s="491"/>
      <c r="I60" s="491"/>
      <c r="J60" s="491"/>
      <c r="K60" s="491" t="s">
        <v>348</v>
      </c>
      <c r="L60" s="491"/>
      <c r="M60" s="491"/>
      <c r="N60" s="491"/>
      <c r="O60" s="491"/>
      <c r="P60" s="491"/>
      <c r="Q60" s="491"/>
      <c r="R60" s="491"/>
      <c r="S60" s="491"/>
      <c r="T60" s="491"/>
      <c r="U60" s="491"/>
      <c r="V60" s="491"/>
      <c r="W60" s="491"/>
      <c r="X60" s="491"/>
      <c r="Y60" s="491"/>
      <c r="Z60" s="491"/>
      <c r="AA60" s="491"/>
      <c r="AB60" s="491"/>
      <c r="AC60" s="491"/>
      <c r="AD60" s="491"/>
      <c r="AE60" s="491"/>
      <c r="AF60" s="491"/>
      <c r="AG60" s="491"/>
      <c r="AH60" s="491"/>
      <c r="AI60" s="490"/>
      <c r="AJ60" s="489"/>
    </row>
    <row r="61" spans="2:36">
      <c r="B61" s="484"/>
      <c r="C61" s="483"/>
      <c r="D61" s="482"/>
      <c r="E61" s="493" t="s">
        <v>943</v>
      </c>
      <c r="F61" s="493"/>
      <c r="G61" s="492"/>
      <c r="H61" s="491"/>
      <c r="I61" s="491"/>
      <c r="J61" s="491"/>
      <c r="K61" s="491"/>
      <c r="L61" s="491" t="s">
        <v>348</v>
      </c>
      <c r="M61" s="491"/>
      <c r="N61" s="491"/>
      <c r="O61" s="491"/>
      <c r="P61" s="491"/>
      <c r="Q61" s="491"/>
      <c r="R61" s="491"/>
      <c r="S61" s="491"/>
      <c r="T61" s="491"/>
      <c r="U61" s="491"/>
      <c r="V61" s="491"/>
      <c r="W61" s="491"/>
      <c r="X61" s="491"/>
      <c r="Y61" s="491"/>
      <c r="Z61" s="491"/>
      <c r="AA61" s="491"/>
      <c r="AB61" s="491"/>
      <c r="AC61" s="491"/>
      <c r="AD61" s="491"/>
      <c r="AE61" s="491"/>
      <c r="AF61" s="491"/>
      <c r="AG61" s="491"/>
      <c r="AH61" s="491"/>
      <c r="AI61" s="490"/>
      <c r="AJ61" s="489" t="s">
        <v>942</v>
      </c>
    </row>
    <row r="62" spans="2:36">
      <c r="B62" s="484"/>
      <c r="C62" s="483"/>
      <c r="D62" s="482"/>
      <c r="E62" s="493" t="s">
        <v>941</v>
      </c>
      <c r="F62" s="493"/>
      <c r="G62" s="492"/>
      <c r="H62" s="491"/>
      <c r="I62" s="491"/>
      <c r="J62" s="491"/>
      <c r="K62" s="491"/>
      <c r="L62" s="491" t="s">
        <v>935</v>
      </c>
      <c r="M62" s="491"/>
      <c r="N62" s="491"/>
      <c r="O62" s="491"/>
      <c r="P62" s="491"/>
      <c r="Q62" s="491"/>
      <c r="R62" s="491"/>
      <c r="S62" s="491"/>
      <c r="T62" s="491"/>
      <c r="U62" s="491"/>
      <c r="V62" s="491"/>
      <c r="W62" s="491"/>
      <c r="X62" s="491"/>
      <c r="Y62" s="491"/>
      <c r="Z62" s="491"/>
      <c r="AA62" s="491"/>
      <c r="AB62" s="491"/>
      <c r="AC62" s="491"/>
      <c r="AD62" s="491"/>
      <c r="AE62" s="491"/>
      <c r="AF62" s="491"/>
      <c r="AG62" s="491"/>
      <c r="AH62" s="491"/>
      <c r="AI62" s="490"/>
      <c r="AJ62" s="489" t="s">
        <v>939</v>
      </c>
    </row>
    <row r="63" spans="2:36">
      <c r="B63" s="484"/>
      <c r="C63" s="483"/>
      <c r="D63" s="482"/>
      <c r="E63" s="493" t="s">
        <v>940</v>
      </c>
      <c r="F63" s="493"/>
      <c r="G63" s="492"/>
      <c r="H63" s="491"/>
      <c r="I63" s="491"/>
      <c r="J63" s="491"/>
      <c r="K63" s="491"/>
      <c r="L63" s="491" t="s">
        <v>935</v>
      </c>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0"/>
      <c r="AJ63" s="489" t="s">
        <v>939</v>
      </c>
    </row>
    <row r="64" spans="2:36">
      <c r="B64" s="484"/>
      <c r="C64" s="483"/>
      <c r="D64" s="482"/>
      <c r="E64" s="493" t="s">
        <v>938</v>
      </c>
      <c r="F64" s="493"/>
      <c r="G64" s="492"/>
      <c r="H64" s="491"/>
      <c r="I64" s="491"/>
      <c r="J64" s="491"/>
      <c r="K64" s="491"/>
      <c r="L64" s="491"/>
      <c r="M64" s="491"/>
      <c r="N64" s="491"/>
      <c r="O64" s="491"/>
      <c r="P64" s="491" t="s">
        <v>348</v>
      </c>
      <c r="Q64" s="491"/>
      <c r="R64" s="491"/>
      <c r="S64" s="491"/>
      <c r="T64" s="491"/>
      <c r="U64" s="491"/>
      <c r="V64" s="491"/>
      <c r="W64" s="491"/>
      <c r="X64" s="491"/>
      <c r="Y64" s="491"/>
      <c r="Z64" s="491"/>
      <c r="AA64" s="491"/>
      <c r="AB64" s="491"/>
      <c r="AC64" s="491"/>
      <c r="AD64" s="491"/>
      <c r="AE64" s="491"/>
      <c r="AF64" s="491"/>
      <c r="AG64" s="491"/>
      <c r="AH64" s="491"/>
      <c r="AI64" s="490"/>
      <c r="AJ64" s="489"/>
    </row>
    <row r="65" spans="2:37">
      <c r="B65" s="484"/>
      <c r="C65" s="483"/>
      <c r="D65" s="487"/>
      <c r="E65" s="481" t="s">
        <v>391</v>
      </c>
      <c r="F65" s="481"/>
      <c r="G65" s="480"/>
      <c r="H65" s="479"/>
      <c r="I65" s="479"/>
      <c r="J65" s="479"/>
      <c r="K65" s="479"/>
      <c r="L65" s="479"/>
      <c r="M65" s="479"/>
      <c r="N65" s="479"/>
      <c r="O65" s="479"/>
      <c r="P65" s="479" t="s">
        <v>348</v>
      </c>
      <c r="Q65" s="479"/>
      <c r="R65" s="479"/>
      <c r="S65" s="479"/>
      <c r="T65" s="479"/>
      <c r="U65" s="479"/>
      <c r="V65" s="479"/>
      <c r="W65" s="479"/>
      <c r="X65" s="479"/>
      <c r="Y65" s="479"/>
      <c r="Z65" s="479"/>
      <c r="AA65" s="479"/>
      <c r="AB65" s="479"/>
      <c r="AC65" s="479"/>
      <c r="AD65" s="479"/>
      <c r="AE65" s="479"/>
      <c r="AF65" s="479"/>
      <c r="AG65" s="479"/>
      <c r="AH65" s="479"/>
      <c r="AI65" s="478"/>
      <c r="AJ65" s="477"/>
      <c r="AK65" s="488"/>
    </row>
    <row r="66" spans="2:37">
      <c r="B66" s="484"/>
      <c r="C66" s="483"/>
      <c r="D66" s="482"/>
      <c r="E66" s="481" t="s">
        <v>937</v>
      </c>
      <c r="F66" s="481"/>
      <c r="G66" s="480"/>
      <c r="H66" s="479"/>
      <c r="I66" s="479"/>
      <c r="J66" s="479"/>
      <c r="K66" s="479"/>
      <c r="L66" s="479"/>
      <c r="M66" s="479"/>
      <c r="N66" s="479"/>
      <c r="O66" s="479"/>
      <c r="P66" s="479" t="s">
        <v>348</v>
      </c>
      <c r="Q66" s="479"/>
      <c r="R66" s="479"/>
      <c r="S66" s="479"/>
      <c r="T66" s="479"/>
      <c r="U66" s="479"/>
      <c r="V66" s="479"/>
      <c r="W66" s="479"/>
      <c r="X66" s="479"/>
      <c r="Y66" s="479"/>
      <c r="Z66" s="479"/>
      <c r="AA66" s="479"/>
      <c r="AB66" s="479"/>
      <c r="AC66" s="479"/>
      <c r="AD66" s="479"/>
      <c r="AE66" s="479"/>
      <c r="AF66" s="479"/>
      <c r="AG66" s="479"/>
      <c r="AH66" s="479"/>
      <c r="AI66" s="478"/>
      <c r="AJ66" s="477"/>
    </row>
    <row r="67" spans="2:37">
      <c r="B67" s="484"/>
      <c r="C67" s="483"/>
      <c r="D67" s="482"/>
      <c r="E67" s="481" t="s">
        <v>936</v>
      </c>
      <c r="F67" s="481"/>
      <c r="G67" s="480"/>
      <c r="H67" s="479"/>
      <c r="I67" s="479"/>
      <c r="J67" s="479"/>
      <c r="K67" s="479"/>
      <c r="L67" s="479"/>
      <c r="M67" s="479"/>
      <c r="N67" s="479" t="s">
        <v>935</v>
      </c>
      <c r="O67" s="479"/>
      <c r="P67" s="479"/>
      <c r="Q67" s="479"/>
      <c r="R67" s="479"/>
      <c r="S67" s="479"/>
      <c r="T67" s="479"/>
      <c r="U67" s="479"/>
      <c r="V67" s="479"/>
      <c r="W67" s="479"/>
      <c r="X67" s="479"/>
      <c r="Y67" s="479"/>
      <c r="Z67" s="479"/>
      <c r="AA67" s="479"/>
      <c r="AB67" s="479"/>
      <c r="AC67" s="479"/>
      <c r="AD67" s="479"/>
      <c r="AE67" s="479"/>
      <c r="AF67" s="479"/>
      <c r="AG67" s="479"/>
      <c r="AH67" s="479"/>
      <c r="AI67" s="478"/>
      <c r="AJ67" s="477"/>
    </row>
    <row r="68" spans="2:37">
      <c r="B68" s="484"/>
      <c r="C68" s="483"/>
      <c r="D68" s="487"/>
      <c r="E68" s="481" t="s">
        <v>392</v>
      </c>
      <c r="F68" s="481"/>
      <c r="G68" s="480"/>
      <c r="H68" s="479"/>
      <c r="I68" s="479"/>
      <c r="J68" s="479"/>
      <c r="K68" s="479"/>
      <c r="L68" s="479"/>
      <c r="M68" s="479"/>
      <c r="N68" s="479"/>
      <c r="O68" s="479"/>
      <c r="P68" s="479"/>
      <c r="Q68" s="479" t="s">
        <v>348</v>
      </c>
      <c r="R68" s="479"/>
      <c r="S68" s="479"/>
      <c r="T68" s="479"/>
      <c r="U68" s="479"/>
      <c r="V68" s="479"/>
      <c r="W68" s="479"/>
      <c r="X68" s="479"/>
      <c r="Y68" s="479"/>
      <c r="Z68" s="479"/>
      <c r="AA68" s="479"/>
      <c r="AB68" s="479"/>
      <c r="AC68" s="479"/>
      <c r="AD68" s="479"/>
      <c r="AE68" s="479"/>
      <c r="AF68" s="479"/>
      <c r="AG68" s="479"/>
      <c r="AH68" s="479"/>
      <c r="AI68" s="478"/>
      <c r="AJ68" s="477"/>
    </row>
    <row r="69" spans="2:37">
      <c r="B69" s="484"/>
      <c r="C69" s="483"/>
      <c r="D69" s="487"/>
      <c r="E69" s="481" t="s">
        <v>934</v>
      </c>
      <c r="F69" s="481"/>
      <c r="G69" s="480"/>
      <c r="H69" s="479"/>
      <c r="I69" s="479"/>
      <c r="J69" s="479"/>
      <c r="K69" s="479"/>
      <c r="L69" s="479"/>
      <c r="M69" s="479"/>
      <c r="N69" s="479"/>
      <c r="O69" s="479"/>
      <c r="P69" s="479"/>
      <c r="Q69" s="479" t="s">
        <v>348</v>
      </c>
      <c r="R69" s="479"/>
      <c r="S69" s="479"/>
      <c r="T69" s="479"/>
      <c r="U69" s="479"/>
      <c r="V69" s="479"/>
      <c r="W69" s="479"/>
      <c r="X69" s="479"/>
      <c r="Y69" s="479"/>
      <c r="Z69" s="479"/>
      <c r="AA69" s="479"/>
      <c r="AB69" s="479"/>
      <c r="AC69" s="479"/>
      <c r="AD69" s="479"/>
      <c r="AE69" s="479"/>
      <c r="AF69" s="479"/>
      <c r="AG69" s="479"/>
      <c r="AH69" s="479"/>
      <c r="AI69" s="478"/>
      <c r="AJ69" s="477"/>
    </row>
    <row r="70" spans="2:37">
      <c r="B70" s="484"/>
      <c r="C70" s="483"/>
      <c r="D70" s="482"/>
      <c r="E70" s="481" t="s">
        <v>933</v>
      </c>
      <c r="F70" s="481"/>
      <c r="G70" s="480"/>
      <c r="H70" s="479"/>
      <c r="I70" s="479"/>
      <c r="J70" s="479"/>
      <c r="K70" s="479"/>
      <c r="L70" s="479"/>
      <c r="M70" s="479" t="s">
        <v>348</v>
      </c>
      <c r="N70" s="479"/>
      <c r="O70" s="479"/>
      <c r="P70" s="479"/>
      <c r="Q70" s="479" t="s">
        <v>348</v>
      </c>
      <c r="R70" s="479"/>
      <c r="S70" s="479"/>
      <c r="T70" s="479"/>
      <c r="U70" s="479"/>
      <c r="V70" s="479"/>
      <c r="W70" s="479"/>
      <c r="X70" s="479"/>
      <c r="Y70" s="479"/>
      <c r="Z70" s="479"/>
      <c r="AA70" s="479"/>
      <c r="AB70" s="479"/>
      <c r="AC70" s="479"/>
      <c r="AD70" s="479"/>
      <c r="AE70" s="479"/>
      <c r="AF70" s="479"/>
      <c r="AG70" s="479"/>
      <c r="AH70" s="479"/>
      <c r="AI70" s="478"/>
      <c r="AJ70" s="477"/>
    </row>
    <row r="71" spans="2:37">
      <c r="B71" s="484"/>
      <c r="C71" s="483"/>
      <c r="D71" s="482"/>
      <c r="E71" s="481" t="s">
        <v>393</v>
      </c>
      <c r="F71" s="481"/>
      <c r="G71" s="480"/>
      <c r="H71" s="479"/>
      <c r="I71" s="479"/>
      <c r="J71" s="479"/>
      <c r="K71" s="479"/>
      <c r="L71" s="479"/>
      <c r="M71" s="479" t="s">
        <v>348</v>
      </c>
      <c r="N71" s="479"/>
      <c r="O71" s="479"/>
      <c r="P71" s="479"/>
      <c r="Q71" s="479"/>
      <c r="R71" s="479"/>
      <c r="S71" s="479"/>
      <c r="T71" s="479"/>
      <c r="U71" s="479"/>
      <c r="V71" s="479"/>
      <c r="W71" s="479"/>
      <c r="X71" s="479"/>
      <c r="Y71" s="479"/>
      <c r="Z71" s="479"/>
      <c r="AA71" s="479"/>
      <c r="AB71" s="479"/>
      <c r="AC71" s="479"/>
      <c r="AD71" s="479"/>
      <c r="AE71" s="479"/>
      <c r="AF71" s="479"/>
      <c r="AG71" s="479"/>
      <c r="AH71" s="479"/>
      <c r="AI71" s="478"/>
      <c r="AJ71" s="477"/>
    </row>
    <row r="72" spans="2:37">
      <c r="B72" s="484"/>
      <c r="C72" s="483"/>
      <c r="D72" s="482"/>
      <c r="E72" s="481" t="s">
        <v>932</v>
      </c>
      <c r="F72" s="481"/>
      <c r="G72" s="480"/>
      <c r="H72" s="479"/>
      <c r="I72" s="479"/>
      <c r="J72" s="479"/>
      <c r="K72" s="479"/>
      <c r="L72" s="479"/>
      <c r="M72" s="479"/>
      <c r="N72" s="479"/>
      <c r="O72" s="479"/>
      <c r="P72" s="479"/>
      <c r="Q72" s="479"/>
      <c r="R72" s="479" t="s">
        <v>348</v>
      </c>
      <c r="S72" s="479"/>
      <c r="T72" s="479"/>
      <c r="U72" s="479"/>
      <c r="V72" s="479"/>
      <c r="W72" s="479"/>
      <c r="X72" s="479"/>
      <c r="Y72" s="479"/>
      <c r="Z72" s="479"/>
      <c r="AA72" s="479"/>
      <c r="AB72" s="479"/>
      <c r="AC72" s="479"/>
      <c r="AD72" s="479"/>
      <c r="AE72" s="479"/>
      <c r="AF72" s="479"/>
      <c r="AG72" s="479"/>
      <c r="AH72" s="479"/>
      <c r="AI72" s="478"/>
      <c r="AJ72" s="477"/>
    </row>
    <row r="73" spans="2:37" ht="36">
      <c r="B73" s="484"/>
      <c r="C73" s="483"/>
      <c r="D73" s="482"/>
      <c r="E73" s="486" t="s">
        <v>394</v>
      </c>
      <c r="F73" s="486"/>
      <c r="G73" s="485"/>
      <c r="H73" s="479"/>
      <c r="I73" s="479"/>
      <c r="J73" s="479"/>
      <c r="K73" s="479"/>
      <c r="L73" s="479"/>
      <c r="M73" s="479"/>
      <c r="N73" s="479"/>
      <c r="O73" s="479"/>
      <c r="P73" s="479"/>
      <c r="Q73" s="479"/>
      <c r="R73" s="479"/>
      <c r="S73" s="479" t="s">
        <v>348</v>
      </c>
      <c r="T73" s="479"/>
      <c r="U73" s="479"/>
      <c r="V73" s="479"/>
      <c r="W73" s="479"/>
      <c r="X73" s="479"/>
      <c r="Y73" s="479"/>
      <c r="Z73" s="479"/>
      <c r="AA73" s="479"/>
      <c r="AB73" s="479"/>
      <c r="AC73" s="479"/>
      <c r="AD73" s="479"/>
      <c r="AE73" s="479"/>
      <c r="AF73" s="479"/>
      <c r="AG73" s="479"/>
      <c r="AH73" s="479"/>
      <c r="AI73" s="478"/>
      <c r="AJ73" s="477"/>
    </row>
    <row r="74" spans="2:37">
      <c r="B74" s="484"/>
      <c r="C74" s="483"/>
      <c r="D74" s="482"/>
      <c r="E74" s="481" t="s">
        <v>395</v>
      </c>
      <c r="F74" s="481"/>
      <c r="G74" s="480"/>
      <c r="H74" s="479"/>
      <c r="I74" s="479"/>
      <c r="J74" s="479"/>
      <c r="K74" s="479"/>
      <c r="L74" s="479"/>
      <c r="M74" s="479"/>
      <c r="N74" s="479"/>
      <c r="O74" s="479"/>
      <c r="P74" s="479"/>
      <c r="Q74" s="479"/>
      <c r="R74" s="479"/>
      <c r="S74" s="479"/>
      <c r="T74" s="479"/>
      <c r="U74" s="479"/>
      <c r="V74" s="479" t="s">
        <v>348</v>
      </c>
      <c r="W74" s="479"/>
      <c r="X74" s="479"/>
      <c r="Y74" s="479"/>
      <c r="Z74" s="479"/>
      <c r="AA74" s="479"/>
      <c r="AB74" s="479"/>
      <c r="AC74" s="479"/>
      <c r="AD74" s="479"/>
      <c r="AE74" s="479"/>
      <c r="AF74" s="479"/>
      <c r="AG74" s="479"/>
      <c r="AH74" s="479"/>
      <c r="AI74" s="478"/>
      <c r="AJ74" s="477"/>
    </row>
    <row r="75" spans="2:37" ht="36">
      <c r="B75" s="484"/>
      <c r="C75" s="483"/>
      <c r="D75" s="482"/>
      <c r="E75" s="486" t="s">
        <v>396</v>
      </c>
      <c r="F75" s="486"/>
      <c r="G75" s="485"/>
      <c r="H75" s="479"/>
      <c r="I75" s="479"/>
      <c r="J75" s="479"/>
      <c r="K75" s="479"/>
      <c r="L75" s="479"/>
      <c r="M75" s="479"/>
      <c r="N75" s="479" t="s">
        <v>348</v>
      </c>
      <c r="O75" s="479"/>
      <c r="P75" s="479"/>
      <c r="Q75" s="479"/>
      <c r="R75" s="479"/>
      <c r="S75" s="479"/>
      <c r="T75" s="479"/>
      <c r="U75" s="479"/>
      <c r="V75" s="479" t="s">
        <v>348</v>
      </c>
      <c r="W75" s="479"/>
      <c r="X75" s="479"/>
      <c r="Y75" s="479"/>
      <c r="Z75" s="479"/>
      <c r="AA75" s="479"/>
      <c r="AB75" s="479"/>
      <c r="AC75" s="479"/>
      <c r="AD75" s="479"/>
      <c r="AE75" s="479"/>
      <c r="AF75" s="479"/>
      <c r="AG75" s="479"/>
      <c r="AH75" s="479"/>
      <c r="AI75" s="478"/>
      <c r="AJ75" s="477"/>
    </row>
    <row r="76" spans="2:37">
      <c r="B76" s="484"/>
      <c r="C76" s="483"/>
      <c r="D76" s="482"/>
      <c r="E76" s="481" t="s">
        <v>397</v>
      </c>
      <c r="F76" s="481"/>
      <c r="G76" s="480"/>
      <c r="H76" s="479"/>
      <c r="I76" s="479"/>
      <c r="J76" s="479"/>
      <c r="K76" s="479"/>
      <c r="L76" s="479"/>
      <c r="M76" s="479"/>
      <c r="N76" s="479"/>
      <c r="O76" s="479"/>
      <c r="P76" s="479"/>
      <c r="Q76" s="479"/>
      <c r="R76" s="479"/>
      <c r="S76" s="479"/>
      <c r="T76" s="479"/>
      <c r="U76" s="479"/>
      <c r="V76" s="479" t="s">
        <v>348</v>
      </c>
      <c r="W76" s="479"/>
      <c r="X76" s="479"/>
      <c r="Y76" s="479"/>
      <c r="Z76" s="479"/>
      <c r="AA76" s="479"/>
      <c r="AB76" s="479"/>
      <c r="AC76" s="479"/>
      <c r="AD76" s="479"/>
      <c r="AE76" s="479"/>
      <c r="AF76" s="479"/>
      <c r="AG76" s="479"/>
      <c r="AH76" s="479"/>
      <c r="AI76" s="478"/>
      <c r="AJ76" s="477"/>
    </row>
    <row r="77" spans="2:37">
      <c r="B77" s="484"/>
      <c r="C77" s="483"/>
      <c r="D77" s="482"/>
      <c r="E77" s="481" t="s">
        <v>398</v>
      </c>
      <c r="F77" s="481"/>
      <c r="G77" s="480"/>
      <c r="H77" s="479"/>
      <c r="I77" s="479"/>
      <c r="J77" s="479"/>
      <c r="K77" s="479"/>
      <c r="L77" s="479"/>
      <c r="M77" s="479"/>
      <c r="N77" s="479" t="s">
        <v>348</v>
      </c>
      <c r="O77" s="479"/>
      <c r="P77" s="479"/>
      <c r="Q77" s="479"/>
      <c r="R77" s="479"/>
      <c r="S77" s="479"/>
      <c r="T77" s="479"/>
      <c r="U77" s="479"/>
      <c r="V77" s="479"/>
      <c r="W77" s="479"/>
      <c r="X77" s="479"/>
      <c r="Y77" s="479"/>
      <c r="Z77" s="479"/>
      <c r="AA77" s="479"/>
      <c r="AB77" s="479"/>
      <c r="AC77" s="479"/>
      <c r="AD77" s="479"/>
      <c r="AE77" s="479"/>
      <c r="AF77" s="479"/>
      <c r="AG77" s="479"/>
      <c r="AH77" s="479"/>
      <c r="AI77" s="478"/>
      <c r="AJ77" s="477"/>
    </row>
    <row r="78" spans="2:37">
      <c r="B78" s="484"/>
      <c r="C78" s="483"/>
      <c r="D78" s="482"/>
      <c r="E78" s="481" t="s">
        <v>399</v>
      </c>
      <c r="F78" s="481"/>
      <c r="G78" s="480"/>
      <c r="H78" s="479"/>
      <c r="I78" s="479"/>
      <c r="J78" s="479"/>
      <c r="K78" s="479"/>
      <c r="L78" s="479"/>
      <c r="M78" s="479"/>
      <c r="N78" s="479"/>
      <c r="O78" s="479"/>
      <c r="P78" s="479"/>
      <c r="Q78" s="479"/>
      <c r="R78" s="479"/>
      <c r="S78" s="479"/>
      <c r="T78" s="479"/>
      <c r="U78" s="479"/>
      <c r="V78" s="479"/>
      <c r="W78" s="479" t="s">
        <v>348</v>
      </c>
      <c r="X78" s="479"/>
      <c r="Y78" s="479"/>
      <c r="Z78" s="479"/>
      <c r="AA78" s="479"/>
      <c r="AB78" s="479"/>
      <c r="AC78" s="479"/>
      <c r="AD78" s="479"/>
      <c r="AE78" s="479"/>
      <c r="AF78" s="479"/>
      <c r="AG78" s="479"/>
      <c r="AH78" s="479"/>
      <c r="AI78" s="478"/>
      <c r="AJ78" s="477"/>
    </row>
    <row r="79" spans="2:37">
      <c r="B79" s="484"/>
      <c r="C79" s="483"/>
      <c r="D79" s="482"/>
      <c r="E79" s="481" t="s">
        <v>400</v>
      </c>
      <c r="F79" s="481"/>
      <c r="G79" s="480"/>
      <c r="H79" s="479"/>
      <c r="I79" s="479"/>
      <c r="J79" s="479"/>
      <c r="K79" s="479"/>
      <c r="L79" s="479"/>
      <c r="M79" s="479"/>
      <c r="N79" s="479"/>
      <c r="O79" s="479"/>
      <c r="P79" s="479"/>
      <c r="Q79" s="479"/>
      <c r="R79" s="479"/>
      <c r="S79" s="479"/>
      <c r="T79" s="479"/>
      <c r="U79" s="479"/>
      <c r="V79" s="479"/>
      <c r="W79" s="479"/>
      <c r="X79" s="479" t="s">
        <v>348</v>
      </c>
      <c r="Y79" s="479"/>
      <c r="Z79" s="479"/>
      <c r="AA79" s="479"/>
      <c r="AB79" s="479"/>
      <c r="AC79" s="479"/>
      <c r="AD79" s="479"/>
      <c r="AE79" s="479"/>
      <c r="AF79" s="479"/>
      <c r="AG79" s="479"/>
      <c r="AH79" s="479"/>
      <c r="AI79" s="478"/>
      <c r="AJ79" s="477"/>
    </row>
    <row r="80" spans="2:37">
      <c r="B80" s="484"/>
      <c r="C80" s="483"/>
      <c r="D80" s="482"/>
      <c r="E80" s="481" t="s">
        <v>401</v>
      </c>
      <c r="F80" s="481"/>
      <c r="G80" s="480"/>
      <c r="H80" s="479"/>
      <c r="I80" s="479"/>
      <c r="J80" s="479"/>
      <c r="K80" s="479"/>
      <c r="L80" s="479"/>
      <c r="M80" s="479"/>
      <c r="N80" s="479"/>
      <c r="O80" s="479"/>
      <c r="P80" s="479"/>
      <c r="Q80" s="479"/>
      <c r="R80" s="479"/>
      <c r="S80" s="479"/>
      <c r="T80" s="479"/>
      <c r="U80" s="479"/>
      <c r="V80" s="479"/>
      <c r="W80" s="479"/>
      <c r="X80" s="479" t="s">
        <v>348</v>
      </c>
      <c r="Y80" s="479"/>
      <c r="Z80" s="479"/>
      <c r="AA80" s="479"/>
      <c r="AB80" s="479"/>
      <c r="AC80" s="479"/>
      <c r="AD80" s="479"/>
      <c r="AE80" s="479"/>
      <c r="AF80" s="479"/>
      <c r="AG80" s="479"/>
      <c r="AH80" s="479"/>
      <c r="AI80" s="478"/>
      <c r="AJ80" s="477"/>
    </row>
    <row r="81" spans="2:36">
      <c r="B81" s="484"/>
      <c r="C81" s="483"/>
      <c r="D81" s="482"/>
      <c r="E81" s="481" t="s">
        <v>402</v>
      </c>
      <c r="F81" s="481"/>
      <c r="G81" s="480"/>
      <c r="H81" s="479"/>
      <c r="I81" s="479"/>
      <c r="J81" s="479"/>
      <c r="K81" s="479"/>
      <c r="L81" s="479"/>
      <c r="M81" s="479"/>
      <c r="N81" s="479"/>
      <c r="O81" s="479"/>
      <c r="P81" s="479"/>
      <c r="Q81" s="479"/>
      <c r="R81" s="479"/>
      <c r="S81" s="479"/>
      <c r="T81" s="479"/>
      <c r="U81" s="479"/>
      <c r="V81" s="479"/>
      <c r="W81" s="479"/>
      <c r="X81" s="479" t="s">
        <v>348</v>
      </c>
      <c r="Y81" s="479"/>
      <c r="Z81" s="479"/>
      <c r="AA81" s="479"/>
      <c r="AB81" s="479"/>
      <c r="AC81" s="479"/>
      <c r="AD81" s="479"/>
      <c r="AE81" s="479"/>
      <c r="AF81" s="479"/>
      <c r="AG81" s="479"/>
      <c r="AH81" s="479"/>
      <c r="AI81" s="478"/>
      <c r="AJ81" s="477"/>
    </row>
    <row r="82" spans="2:36">
      <c r="B82" s="484"/>
      <c r="C82" s="483"/>
      <c r="D82" s="482"/>
      <c r="E82" s="481" t="s">
        <v>403</v>
      </c>
      <c r="F82" s="481"/>
      <c r="G82" s="480"/>
      <c r="H82" s="479"/>
      <c r="I82" s="479"/>
      <c r="J82" s="479"/>
      <c r="K82" s="479"/>
      <c r="L82" s="479"/>
      <c r="M82" s="479"/>
      <c r="N82" s="479"/>
      <c r="O82" s="479"/>
      <c r="P82" s="479"/>
      <c r="Q82" s="479"/>
      <c r="R82" s="479"/>
      <c r="S82" s="479"/>
      <c r="T82" s="479"/>
      <c r="U82" s="479"/>
      <c r="V82" s="479"/>
      <c r="W82" s="479"/>
      <c r="X82" s="479" t="s">
        <v>348</v>
      </c>
      <c r="Y82" s="479"/>
      <c r="Z82" s="479"/>
      <c r="AA82" s="479"/>
      <c r="AB82" s="479"/>
      <c r="AC82" s="479"/>
      <c r="AD82" s="479"/>
      <c r="AE82" s="479"/>
      <c r="AF82" s="479"/>
      <c r="AG82" s="479"/>
      <c r="AH82" s="479"/>
      <c r="AI82" s="478"/>
      <c r="AJ82" s="477"/>
    </row>
    <row r="83" spans="2:36">
      <c r="B83" s="484"/>
      <c r="C83" s="483"/>
      <c r="D83" s="482"/>
      <c r="E83" s="481" t="s">
        <v>931</v>
      </c>
      <c r="F83" s="481"/>
      <c r="G83" s="480"/>
      <c r="H83" s="479"/>
      <c r="I83" s="479"/>
      <c r="J83" s="479"/>
      <c r="K83" s="479"/>
      <c r="L83" s="479"/>
      <c r="M83" s="479"/>
      <c r="N83" s="479"/>
      <c r="O83" s="479"/>
      <c r="P83" s="479"/>
      <c r="Q83" s="479"/>
      <c r="R83" s="479"/>
      <c r="S83" s="479"/>
      <c r="T83" s="479"/>
      <c r="U83" s="479"/>
      <c r="V83" s="479"/>
      <c r="W83" s="479"/>
      <c r="X83" s="479" t="s">
        <v>348</v>
      </c>
      <c r="Y83" s="479"/>
      <c r="Z83" s="479"/>
      <c r="AA83" s="479"/>
      <c r="AB83" s="479"/>
      <c r="AC83" s="479"/>
      <c r="AD83" s="479"/>
      <c r="AE83" s="479"/>
      <c r="AF83" s="479"/>
      <c r="AG83" s="479"/>
      <c r="AH83" s="479"/>
      <c r="AI83" s="478"/>
      <c r="AJ83" s="477"/>
    </row>
    <row r="84" spans="2:36">
      <c r="B84" s="484"/>
      <c r="C84" s="483"/>
      <c r="D84" s="482"/>
      <c r="E84" s="481" t="s">
        <v>404</v>
      </c>
      <c r="F84" s="481"/>
      <c r="G84" s="480"/>
      <c r="H84" s="479"/>
      <c r="I84" s="479"/>
      <c r="J84" s="479"/>
      <c r="K84" s="479"/>
      <c r="L84" s="479"/>
      <c r="M84" s="479"/>
      <c r="N84" s="479"/>
      <c r="O84" s="479"/>
      <c r="P84" s="479"/>
      <c r="Q84" s="479"/>
      <c r="R84" s="479"/>
      <c r="S84" s="479"/>
      <c r="T84" s="479"/>
      <c r="U84" s="479"/>
      <c r="V84" s="479"/>
      <c r="W84" s="479"/>
      <c r="X84" s="479"/>
      <c r="Y84" s="479"/>
      <c r="Z84" s="479" t="s">
        <v>348</v>
      </c>
      <c r="AA84" s="479"/>
      <c r="AB84" s="479"/>
      <c r="AC84" s="479"/>
      <c r="AD84" s="479"/>
      <c r="AE84" s="479"/>
      <c r="AF84" s="479"/>
      <c r="AG84" s="479"/>
      <c r="AH84" s="479"/>
      <c r="AI84" s="478"/>
      <c r="AJ84" s="477"/>
    </row>
    <row r="85" spans="2:36" ht="36">
      <c r="B85" s="484"/>
      <c r="C85" s="483"/>
      <c r="D85" s="482"/>
      <c r="E85" s="486" t="s">
        <v>405</v>
      </c>
      <c r="F85" s="486"/>
      <c r="G85" s="485"/>
      <c r="H85" s="479"/>
      <c r="I85" s="479"/>
      <c r="J85" s="479"/>
      <c r="K85" s="479"/>
      <c r="L85" s="479"/>
      <c r="M85" s="479"/>
      <c r="N85" s="479"/>
      <c r="O85" s="479"/>
      <c r="P85" s="479"/>
      <c r="Q85" s="479"/>
      <c r="R85" s="479"/>
      <c r="S85" s="479"/>
      <c r="T85" s="479"/>
      <c r="U85" s="479"/>
      <c r="V85" s="479"/>
      <c r="W85" s="479"/>
      <c r="X85" s="479"/>
      <c r="Y85" s="479"/>
      <c r="Z85" s="479" t="s">
        <v>348</v>
      </c>
      <c r="AA85" s="479"/>
      <c r="AB85" s="479"/>
      <c r="AC85" s="479"/>
      <c r="AD85" s="479"/>
      <c r="AE85" s="479"/>
      <c r="AF85" s="479"/>
      <c r="AG85" s="479"/>
      <c r="AH85" s="479"/>
      <c r="AI85" s="478"/>
      <c r="AJ85" s="477"/>
    </row>
    <row r="86" spans="2:36">
      <c r="B86" s="484"/>
      <c r="C86" s="483"/>
      <c r="D86" s="482"/>
      <c r="E86" s="481" t="s">
        <v>406</v>
      </c>
      <c r="F86" s="481"/>
      <c r="G86" s="480"/>
      <c r="H86" s="479"/>
      <c r="I86" s="479"/>
      <c r="J86" s="479"/>
      <c r="K86" s="479"/>
      <c r="L86" s="479"/>
      <c r="M86" s="479"/>
      <c r="N86" s="479"/>
      <c r="O86" s="479"/>
      <c r="P86" s="479"/>
      <c r="Q86" s="479"/>
      <c r="R86" s="479"/>
      <c r="S86" s="479"/>
      <c r="T86" s="479"/>
      <c r="U86" s="479"/>
      <c r="V86" s="479"/>
      <c r="W86" s="479"/>
      <c r="X86" s="479"/>
      <c r="Y86" s="479"/>
      <c r="Z86" s="479"/>
      <c r="AA86" s="479"/>
      <c r="AB86" s="479" t="s">
        <v>348</v>
      </c>
      <c r="AC86" s="479"/>
      <c r="AD86" s="479"/>
      <c r="AE86" s="479"/>
      <c r="AF86" s="479"/>
      <c r="AG86" s="479"/>
      <c r="AH86" s="479"/>
      <c r="AI86" s="478"/>
      <c r="AJ86" s="477"/>
    </row>
    <row r="87" spans="2:36" ht="36">
      <c r="B87" s="484"/>
      <c r="C87" s="483"/>
      <c r="D87" s="482"/>
      <c r="E87" s="486" t="s">
        <v>407</v>
      </c>
      <c r="F87" s="486"/>
      <c r="G87" s="485"/>
      <c r="H87" s="479"/>
      <c r="I87" s="479"/>
      <c r="J87" s="479"/>
      <c r="K87" s="479"/>
      <c r="L87" s="479"/>
      <c r="M87" s="479"/>
      <c r="N87" s="479"/>
      <c r="O87" s="479"/>
      <c r="P87" s="479"/>
      <c r="Q87" s="479"/>
      <c r="R87" s="479"/>
      <c r="S87" s="479"/>
      <c r="T87" s="479"/>
      <c r="U87" s="479"/>
      <c r="V87" s="479"/>
      <c r="W87" s="479"/>
      <c r="X87" s="479"/>
      <c r="Y87" s="479"/>
      <c r="Z87" s="479"/>
      <c r="AA87" s="479"/>
      <c r="AB87" s="479"/>
      <c r="AC87" s="479"/>
      <c r="AD87" s="479"/>
      <c r="AE87" s="479"/>
      <c r="AF87" s="479" t="s">
        <v>348</v>
      </c>
      <c r="AG87" s="479"/>
      <c r="AH87" s="479"/>
      <c r="AI87" s="478"/>
      <c r="AJ87" s="477"/>
    </row>
    <row r="88" spans="2:36">
      <c r="B88" s="484"/>
      <c r="C88" s="483"/>
      <c r="D88" s="482"/>
      <c r="E88" s="481" t="s">
        <v>408</v>
      </c>
      <c r="F88" s="481"/>
      <c r="G88" s="480"/>
      <c r="H88" s="479"/>
      <c r="I88" s="479"/>
      <c r="J88" s="479"/>
      <c r="K88" s="479"/>
      <c r="L88" s="479"/>
      <c r="M88" s="479"/>
      <c r="N88" s="479"/>
      <c r="O88" s="479"/>
      <c r="P88" s="479"/>
      <c r="Q88" s="479"/>
      <c r="R88" s="479"/>
      <c r="S88" s="479"/>
      <c r="T88" s="479"/>
      <c r="U88" s="479"/>
      <c r="V88" s="479"/>
      <c r="W88" s="479"/>
      <c r="X88" s="479"/>
      <c r="Y88" s="479"/>
      <c r="Z88" s="479"/>
      <c r="AA88" s="479"/>
      <c r="AB88" s="479"/>
      <c r="AC88" s="479"/>
      <c r="AD88" s="479" t="s">
        <v>348</v>
      </c>
      <c r="AE88" s="479"/>
      <c r="AF88" s="479"/>
      <c r="AG88" s="479"/>
      <c r="AH88" s="479"/>
      <c r="AI88" s="478"/>
      <c r="AJ88" s="477"/>
    </row>
    <row r="89" spans="2:36">
      <c r="B89" s="484"/>
      <c r="C89" s="483"/>
      <c r="D89" s="482"/>
      <c r="E89" s="481" t="s">
        <v>409</v>
      </c>
      <c r="F89" s="481"/>
      <c r="G89" s="480"/>
      <c r="H89" s="479"/>
      <c r="I89" s="479"/>
      <c r="J89" s="479"/>
      <c r="K89" s="479"/>
      <c r="L89" s="479"/>
      <c r="M89" s="479"/>
      <c r="N89" s="479"/>
      <c r="O89" s="479"/>
      <c r="P89" s="479"/>
      <c r="Q89" s="479"/>
      <c r="R89" s="479"/>
      <c r="S89" s="479"/>
      <c r="T89" s="479"/>
      <c r="U89" s="479"/>
      <c r="V89" s="479"/>
      <c r="W89" s="479"/>
      <c r="X89" s="479"/>
      <c r="Y89" s="479" t="s">
        <v>348</v>
      </c>
      <c r="Z89" s="479"/>
      <c r="AA89" s="479"/>
      <c r="AB89" s="479"/>
      <c r="AC89" s="479"/>
      <c r="AD89" s="479"/>
      <c r="AE89" s="479"/>
      <c r="AF89" s="479"/>
      <c r="AG89" s="479"/>
      <c r="AH89" s="479"/>
      <c r="AI89" s="478"/>
      <c r="AJ89" s="477"/>
    </row>
    <row r="90" spans="2:36">
      <c r="B90" s="476"/>
      <c r="C90" s="475"/>
      <c r="D90" s="474"/>
      <c r="E90" s="473" t="s">
        <v>410</v>
      </c>
      <c r="F90" s="473"/>
      <c r="G90" s="472"/>
      <c r="H90" s="471"/>
      <c r="I90" s="471"/>
      <c r="J90" s="471"/>
      <c r="K90" s="471"/>
      <c r="L90" s="471"/>
      <c r="M90" s="471"/>
      <c r="N90" s="471"/>
      <c r="O90" s="471"/>
      <c r="P90" s="471"/>
      <c r="Q90" s="471"/>
      <c r="R90" s="471"/>
      <c r="S90" s="471"/>
      <c r="T90" s="471"/>
      <c r="U90" s="471"/>
      <c r="V90" s="471"/>
      <c r="W90" s="471"/>
      <c r="X90" s="471"/>
      <c r="Y90" s="471"/>
      <c r="Z90" s="471"/>
      <c r="AA90" s="471"/>
      <c r="AB90" s="471"/>
      <c r="AC90" s="471"/>
      <c r="AD90" s="471"/>
      <c r="AE90" s="471" t="s">
        <v>348</v>
      </c>
      <c r="AF90" s="471"/>
      <c r="AG90" s="471"/>
      <c r="AH90" s="471"/>
      <c r="AI90" s="470"/>
      <c r="AJ90" s="469"/>
    </row>
    <row r="91" spans="2:36">
      <c r="B91" s="467" t="s">
        <v>930</v>
      </c>
      <c r="C91" s="468"/>
    </row>
    <row r="92" spans="2:36">
      <c r="B92" s="467" t="s">
        <v>929</v>
      </c>
      <c r="C92" s="468"/>
    </row>
    <row r="93" spans="2:36">
      <c r="B93" s="467" t="s">
        <v>928</v>
      </c>
      <c r="C93" s="468"/>
    </row>
    <row r="94" spans="2:36">
      <c r="B94" s="467" t="s">
        <v>927</v>
      </c>
    </row>
    <row r="95" spans="2:36">
      <c r="B95" s="466"/>
      <c r="C95" s="465" t="s">
        <v>926</v>
      </c>
    </row>
  </sheetData>
  <mergeCells count="29">
    <mergeCell ref="AF9:AF11"/>
    <mergeCell ref="AG9:AG11"/>
    <mergeCell ref="AH9:AH11"/>
    <mergeCell ref="AI9:AI11"/>
    <mergeCell ref="AJ9:AJ11"/>
    <mergeCell ref="S9:S11"/>
    <mergeCell ref="AE9:AE11"/>
    <mergeCell ref="T9:T11"/>
    <mergeCell ref="U9:U11"/>
    <mergeCell ref="V9:V11"/>
    <mergeCell ref="W9:W11"/>
    <mergeCell ref="X9:X11"/>
    <mergeCell ref="Y9:Y11"/>
    <mergeCell ref="Z9:Z11"/>
    <mergeCell ref="AA9:AA11"/>
    <mergeCell ref="AB9:AB11"/>
    <mergeCell ref="AC9:AC11"/>
    <mergeCell ref="AD9:AD11"/>
    <mergeCell ref="N9:N11"/>
    <mergeCell ref="O9:O11"/>
    <mergeCell ref="P9:P11"/>
    <mergeCell ref="Q9:Q11"/>
    <mergeCell ref="R9:R11"/>
    <mergeCell ref="H9:H11"/>
    <mergeCell ref="I9:I11"/>
    <mergeCell ref="J9:J11"/>
    <mergeCell ref="K9:K11"/>
    <mergeCell ref="M9:M11"/>
    <mergeCell ref="L9:L11"/>
  </mergeCells>
  <phoneticPr fontId="23"/>
  <pageMargins left="0.78" right="0" top="0.37" bottom="0" header="0" footer="0"/>
  <pageSetup paperSize="8" scale="83" orientation="portrait" horizontalDpi="4294967292" verticalDpi="360" r:id="rId1"/>
  <headerFooter alignWithMargins="0"/>
  <rowBreaks count="1" manualBreakCount="1">
    <brk id="82"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初期入力</vt:lpstr>
      <vt:lpstr>工事の通知</vt:lpstr>
      <vt:lpstr>表紙</vt:lpstr>
      <vt:lpstr>誓約書</vt:lpstr>
      <vt:lpstr>墜落制止用器具</vt:lpstr>
      <vt:lpstr>元請施工体制台帳</vt:lpstr>
      <vt:lpstr>再下請負様式</vt:lpstr>
      <vt:lpstr>下請編成表</vt:lpstr>
      <vt:lpstr>作業員名簿</vt:lpstr>
      <vt:lpstr>持込機械クレン</vt:lpstr>
      <vt:lpstr>持込電動工具</vt:lpstr>
      <vt:lpstr>工事用車輌届</vt:lpstr>
      <vt:lpstr>危険・有害物持込</vt:lpstr>
      <vt:lpstr>火気使用申請</vt:lpstr>
      <vt:lpstr>参考・資格一覧</vt:lpstr>
      <vt:lpstr>火気使用申請!Print_Area</vt:lpstr>
      <vt:lpstr>危険・有害物持込!Print_Area</vt:lpstr>
      <vt:lpstr>元請施工体制台帳!Print_Area</vt:lpstr>
      <vt:lpstr>工事の通知!Print_Area</vt:lpstr>
      <vt:lpstr>再下請負様式!Print_Area</vt:lpstr>
      <vt:lpstr>作業員名簿!Print_Area</vt:lpstr>
      <vt:lpstr>参考・資格一覧!Print_Area</vt:lpstr>
      <vt:lpstr>持込機械クレン!Print_Area</vt:lpstr>
      <vt:lpstr>初期入力!Print_Area</vt:lpstr>
      <vt:lpstr>誓約書!Print_Area</vt:lpstr>
      <vt:lpstr>表紙!Print_Area</vt:lpstr>
    </vt:vector>
  </TitlesOfParts>
  <Company>情報システム部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日本建設(株)</dc:creator>
  <cp:lastModifiedBy>tsujii</cp:lastModifiedBy>
  <cp:lastPrinted>2024-08-22T22:19:29Z</cp:lastPrinted>
  <dcterms:created xsi:type="dcterms:W3CDTF">2000-02-21T06:45:38Z</dcterms:created>
  <dcterms:modified xsi:type="dcterms:W3CDTF">2024-08-22T22:20:28Z</dcterms:modified>
</cp:coreProperties>
</file>